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+дисп.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<sst xmlns="http://schemas.openxmlformats.org/spreadsheetml/2006/main" count="201" uniqueCount="65">
  <si>
    <t xml:space="preserve">План-график проведения профилактических медицинских осмотров несовершеннолетних (Приказ МЗ РФ от от 14.04.2025 № 211н) 
 В 2026 году</t>
  </si>
  <si>
    <t xml:space="preserve">Численность несовершеннолетних, подлежащих профилактическим медицинским осмотрам в 2026 году (без учета межвозрастных)</t>
  </si>
  <si>
    <r>
      <rPr>
        <sz val="12"/>
        <color theme="1"/>
        <rFont val="Times New Roman"/>
        <family val="0"/>
        <charset val="1"/>
      </rPr>
      <t xml:space="preserve">Всего (</t>
    </r>
    <r>
      <rPr>
        <b val="true"/>
        <sz val="12"/>
        <color theme="1"/>
        <rFont val="Times New Roman"/>
        <family val="0"/>
        <charset val="1"/>
      </rPr>
      <t xml:space="preserve">человек</t>
    </r>
    <r>
      <rPr>
        <sz val="12"/>
        <color theme="1"/>
        <rFont val="Times New Roman"/>
        <family val="0"/>
        <charset val="1"/>
      </rPr>
      <t xml:space="preserve">)</t>
    </r>
  </si>
  <si>
    <t xml:space="preserve">Месяцы проведения профилактических медицинских осмотров в 2026 году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</si>
  <si>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</si>
  <si>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</si>
  <si>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</si>
  <si>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</si>
  <si>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</si>
  <si>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</si>
  <si>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</si>
  <si>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</si>
  <si>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</si>
  <si>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</si>
  <si>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</si>
  <si>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</si>
  <si>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Всего</t>
  </si>
  <si>
    <t xml:space="preserve">ЦМБ 1</t>
  </si>
  <si>
    <t xml:space="preserve">Киров</t>
  </si>
  <si>
    <t xml:space="preserve">Спас-Деменск</t>
  </si>
  <si>
    <t xml:space="preserve">Барятино</t>
  </si>
  <si>
    <t xml:space="preserve">Куйбышевский</t>
  </si>
  <si>
    <t xml:space="preserve">ЦМБ 2</t>
  </si>
  <si>
    <t xml:space="preserve">Людиново</t>
  </si>
  <si>
    <t xml:space="preserve">Жиздра</t>
  </si>
  <si>
    <t xml:space="preserve">Хвастовичи</t>
  </si>
  <si>
    <t xml:space="preserve">ЦМБ 3</t>
  </si>
  <si>
    <t xml:space="preserve">Козельск</t>
  </si>
  <si>
    <t xml:space="preserve">Ульяново</t>
  </si>
  <si>
    <t xml:space="preserve">ЦМБ 4</t>
  </si>
  <si>
    <t xml:space="preserve">Юхнов</t>
  </si>
  <si>
    <t xml:space="preserve">Мосальск</t>
  </si>
  <si>
    <t xml:space="preserve">Износки</t>
  </si>
  <si>
    <t xml:space="preserve">ЦМБ 5</t>
  </si>
  <si>
    <t xml:space="preserve">Сухиничи</t>
  </si>
  <si>
    <t xml:space="preserve">Думиничи</t>
  </si>
  <si>
    <t xml:space="preserve">Мещовск</t>
  </si>
  <si>
    <t xml:space="preserve">ЦМБ 6</t>
  </si>
  <si>
    <t xml:space="preserve">Медынь</t>
  </si>
  <si>
    <t xml:space="preserve">Дзержинский район</t>
  </si>
  <si>
    <t xml:space="preserve">КГКБ №4</t>
  </si>
  <si>
    <t xml:space="preserve">Ферзиково</t>
  </si>
  <si>
    <t xml:space="preserve">КГКБ №5</t>
  </si>
  <si>
    <t xml:space="preserve">Перемышль</t>
  </si>
  <si>
    <t xml:space="preserve">ЦРБ Боровского района</t>
  </si>
  <si>
    <t xml:space="preserve">ЦРБ Бабынинского района</t>
  </si>
  <si>
    <t xml:space="preserve">ЦРБ Жуковский район (включая ГП Кременки)</t>
  </si>
  <si>
    <t xml:space="preserve">ЦРБ Малоярославецкого</t>
  </si>
  <si>
    <t xml:space="preserve">ЦРБ Тарусского района</t>
  </si>
  <si>
    <t xml:space="preserve">ДГБ</t>
  </si>
  <si>
    <t xml:space="preserve">ФМБА №8</t>
  </si>
  <si>
    <t xml:space="preserve">МСЧ №1</t>
  </si>
  <si>
    <t xml:space="preserve">ИТОГО</t>
  </si>
  <si>
    <t xml:space="preserve">Количество случаев профилактических медицинских осмотров несовершеннолетних в 2026 году (включая межвозрастные)</t>
  </si>
  <si>
    <t xml:space="preserve">Всего случаев </t>
  </si>
  <si>
    <t xml:space="preserve">План-график проведения в 2026 году диспансеризации пребывающих в стационарных учреждениях 
 детей-сирот и детей, находящихся в трудной жизненной ситуации (Приказ МЗ РФ от 15.02.2013 № 72н)</t>
  </si>
  <si>
    <t xml:space="preserve">Численность пребывающих в стационарных учреждениях детей-сирот и детей, находящихся в трудной жизненной ситуации, подлежащих диспансеризации в 2026 году</t>
  </si>
  <si>
    <t xml:space="preserve">Всего (человек) </t>
  </si>
  <si>
    <t xml:space="preserve">Месяцы проведения в 2024 году
 диспансеризации пребывающих в стационарных учреждениях детей-сирот и детей, находящихся в трудной жизненной ситуации</t>
  </si>
  <si>
    <t xml:space="preserve">ЦРБ Жуковский район</t>
  </si>
  <si>
    <t xml:space="preserve">План-график проведения в 2026 году диспансеризации детей-сирот и детей, оставшихся без попечения родителей,
 в том числе усыновленных (удочеренных), принятых под опеку (попечительство), в приемную или патронатную семью (Приказ МЗ РФ от 21.04.2022 № 275н)</t>
  </si>
  <si>
    <t xml:space="preserve">Численность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семью, подлежащих диспансеризации в 2026 году</t>
  </si>
  <si>
    <r>
      <rPr>
        <sz val="12"/>
        <color theme="1"/>
        <rFont val="&quot;Times New Roman&quot;, serif"/>
        <family val="0"/>
        <charset val="1"/>
      </rPr>
      <t xml:space="preserve">Всего (</t>
    </r>
    <r>
      <rPr>
        <b val="true"/>
        <sz val="12"/>
        <color theme="1"/>
        <rFont val="&quot;Times New Roman&quot;, serif"/>
        <family val="0"/>
        <charset val="1"/>
      </rPr>
      <t xml:space="preserve">человек</t>
    </r>
    <r>
      <rPr>
        <sz val="12"/>
        <color theme="1"/>
        <rFont val="&quot;Times New Roman&quot;, serif"/>
        <family val="0"/>
        <charset val="1"/>
      </rPr>
      <t xml:space="preserve">) </t>
    </r>
  </si>
  <si>
    <t xml:space="preserve">Месяцы проведения в 2024 году
 диспансеризации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</t>
  </si>
  <si>
    <t xml:space="preserve">ДГКБ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</si>
</sst>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\ ##0"/>
  </numFmts>
  <fonts count="2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Times New Roman"/>
      <family val="0"/>
      <charset val="1"/>
    </font>
    <font>
      <sz val="12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2"/>
      <color rgb="FF111111"/>
      <name val="Times New Roman"/>
      <family val="0"/>
      <charset val="1"/>
    </font>
    <font>
      <sz val="11"/>
      <color theme="1"/>
      <name val="Arial"/>
      <family val="0"/>
      <charset val="1"/>
    </font>
    <font>
      <sz val="12"/>
      <color theme="1"/>
      <name val="Times New Roman"/>
      <family val="0"/>
      <charset val="204"/>
    </font>
    <font>
      <sz val="12"/>
      <color rgb="FF000000"/>
      <name val="Times New Roman"/>
      <family val="0"/>
      <charset val="1"/>
    </font>
    <font>
      <sz val="12"/>
      <color theme="1"/>
      <name val="Times New Roman"/>
      <family val="1"/>
      <charset val="204"/>
    </font>
    <font>
      <sz val="12"/>
      <color rgb="FF111111"/>
      <name val="Times New Roman"/>
      <family val="0"/>
      <charset val="204"/>
    </font>
    <font>
      <sz val="12"/>
      <color rgb="FF000000"/>
      <name val="&quot;Times New Roman&quot;"/>
      <family val="0"/>
      <charset val="1"/>
    </font>
    <font>
      <b val="true"/>
      <sz val="12"/>
      <color theme="1"/>
      <name val="&quot;Times New Roman&quot;"/>
      <family val="0"/>
      <charset val="1"/>
    </font>
    <font>
      <sz val="12"/>
      <color theme="1"/>
      <name val="&quot;Times New Roman&quot;"/>
      <family val="0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11111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2"/>
      <color theme="1"/>
      <name val="&quot;Times New Roman&quot;, serif"/>
      <family val="0"/>
      <charset val="1"/>
    </font>
    <font>
      <b val="true"/>
      <sz val="12"/>
      <color theme="1"/>
      <name val="&quot;Times New Roman&quot;, serif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6F9D4"/>
      </patternFill>
    </fill>
    <fill>
      <patternFill patternType="solid">
        <fgColor rgb="FFFFF5CE"/>
        <bgColor rgb="FFFFF2CC"/>
      </patternFill>
    </fill>
    <fill>
      <patternFill patternType="solid">
        <fgColor rgb="FFF6F9D4"/>
        <bgColor rgb="FFFFF5CE"/>
      </patternFill>
    </fill>
    <fill>
      <patternFill patternType="solid">
        <fgColor rgb="FFD9EAD3"/>
        <bgColor rgb="FFDDE8CB"/>
      </patternFill>
    </fill>
    <fill>
      <patternFill patternType="solid">
        <fgColor rgb="FFDDE8CB"/>
        <bgColor rgb="FFD9EAD3"/>
      </patternFill>
    </fill>
    <fill>
      <patternFill patternType="solid">
        <fgColor theme="7" tint="0.7999"/>
        <bgColor rgb="FFD9EAD3"/>
      </patternFill>
    </fill>
    <fill>
      <patternFill patternType="solid">
        <fgColor rgb="FFD9D2E9"/>
        <bgColor rgb="FFDEDCE6"/>
      </patternFill>
    </fill>
    <fill>
      <patternFill patternType="solid">
        <fgColor rgb="FFDEDCE6"/>
        <bgColor rgb="FFD9D2E9"/>
      </patternFill>
    </fill>
    <fill>
      <patternFill patternType="solid">
        <fgColor rgb="FFCFE2F3"/>
        <bgColor rgb="FFDEE6EF"/>
      </patternFill>
    </fill>
    <fill>
      <patternFill patternType="solid">
        <fgColor rgb="FFDEE6EF"/>
        <bgColor rgb="FFDEDCE6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9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1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  <cellStyle name="Excel Built-in Heading 2" xfId="21"/>
  </cellStyles>
  <colors>
    <indexedColors>
      <rgbColor rgb="FF000000"/>
      <rgbColor rgb="FFFFFFFF"/>
      <rgbColor rgb="FFFF0000"/>
      <rgbColor rgb="FF00FF00"/>
      <rgbColor rgb="FF0000FF"/>
      <rgbColor rgb="FFFFF2CC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EDCE6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2F3"/>
      <rgbColor rgb="FFD3F1DB"/>
      <rgbColor rgb="FFFFF5CE"/>
      <rgbColor rgb="FFD9EAD3"/>
      <rgbColor rgb="FFFF99CC"/>
      <rgbColor rgb="FFCC99FF"/>
      <rgbColor rgb="FFDDE8C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23" activeCellId="0" sqref="B23:M23"/>
    </sheetView>
  </sheetViews>
  <sheetFormatPr defaultColWidth="12.6328125" defaultRowHeight="14.35" zeroHeight="false" outlineLevelRow="0" outlineLevelCol="0"/>
  <cols>
    <col collapsed="false" customWidth="true" hidden="false" outlineLevel="0" max="1" min="1" style="1" width="49.63"/>
    <col collapsed="false" customWidth="true" hidden="false" outlineLevel="0" max="14" min="14" style="1" width="16.12"/>
    <col collapsed="false" customWidth="true" hidden="true" outlineLevel="0" max="15" min="15" style="1" width="1.39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.75" hidden="false" customHeight="false" outlineLevel="0" collapsed="false">
      <c r="A4" s="4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customFormat="false" ht="15.75" hidden="false" customHeight="false" outlineLevel="0" collapsed="false">
      <c r="A5" s="4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  <c r="H5" s="6" t="n">
        <v>7</v>
      </c>
      <c r="I5" s="6" t="n">
        <v>8</v>
      </c>
      <c r="J5" s="6" t="n">
        <v>9</v>
      </c>
      <c r="K5" s="6" t="n">
        <v>10</v>
      </c>
      <c r="L5" s="6" t="n">
        <v>11</v>
      </c>
      <c r="M5" s="6" t="n">
        <v>12</v>
      </c>
      <c r="N5" s="8"/>
    </row>
    <row r="6" customFormat="false" ht="15.75" hidden="false" customHeight="false" outlineLevel="0" collapsed="false">
      <c r="A6" s="9" t="s">
        <v>17</v>
      </c>
      <c r="B6" s="9" t="n">
        <f aca="false">B7+B8+B9+B10</f>
        <v>451</v>
      </c>
      <c r="C6" s="9" t="n">
        <f aca="false">C7+C8+C9+C10</f>
        <v>451</v>
      </c>
      <c r="D6" s="9" t="n">
        <f aca="false">D7+D8+D9+D10</f>
        <v>451</v>
      </c>
      <c r="E6" s="9" t="n">
        <f aca="false">E7+E8+E9+E10</f>
        <v>451</v>
      </c>
      <c r="F6" s="9" t="n">
        <f aca="false">F7+F8+F9+F10</f>
        <v>451</v>
      </c>
      <c r="G6" s="9" t="n">
        <f aca="false">G7+G8+G9+G10</f>
        <v>451</v>
      </c>
      <c r="H6" s="9" t="n">
        <f aca="false">H7+H8+H9+H10</f>
        <v>451</v>
      </c>
      <c r="I6" s="9" t="n">
        <f aca="false">I7+I8+I9+I10</f>
        <v>451</v>
      </c>
      <c r="J6" s="9" t="n">
        <f aca="false">J7+J8+J9+J10</f>
        <v>451</v>
      </c>
      <c r="K6" s="9" t="n">
        <f aca="false">K7+K8+K9+K10</f>
        <v>451</v>
      </c>
      <c r="L6" s="9" t="n">
        <f aca="false">L7+L8+L9+L10</f>
        <v>451</v>
      </c>
      <c r="M6" s="9" t="n">
        <f aca="false">M7+M8+M9+M10</f>
        <v>451</v>
      </c>
      <c r="N6" s="10" t="n">
        <f aca="false">N7+N8+N9+N10</f>
        <v>5412</v>
      </c>
      <c r="P6" s="1"/>
    </row>
    <row r="7" customFormat="false" ht="15.75" hidden="false" customHeight="false" outlineLevel="0" collapsed="false">
      <c r="A7" s="11" t="s">
        <v>18</v>
      </c>
      <c r="B7" s="12" t="n">
        <v>335</v>
      </c>
      <c r="C7" s="12" t="n">
        <v>335</v>
      </c>
      <c r="D7" s="12" t="n">
        <v>335</v>
      </c>
      <c r="E7" s="12" t="n">
        <v>335</v>
      </c>
      <c r="F7" s="12" t="n">
        <v>335</v>
      </c>
      <c r="G7" s="12" t="n">
        <v>335</v>
      </c>
      <c r="H7" s="12" t="n">
        <v>335</v>
      </c>
      <c r="I7" s="12" t="n">
        <v>335</v>
      </c>
      <c r="J7" s="12" t="n">
        <v>335</v>
      </c>
      <c r="K7" s="12" t="n">
        <v>335</v>
      </c>
      <c r="L7" s="12" t="n">
        <v>335</v>
      </c>
      <c r="M7" s="12" t="n">
        <v>335</v>
      </c>
      <c r="N7" s="13" t="n">
        <f aca="false">M7+L7+K7+J7+I7+H7+G7+F7+E7+D7+C7+B7</f>
        <v>4020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customFormat="false" ht="15.75" hidden="false" customHeight="false" outlineLevel="0" collapsed="false">
      <c r="A8" s="11" t="s">
        <v>19</v>
      </c>
      <c r="B8" s="12" t="n">
        <v>50</v>
      </c>
      <c r="C8" s="12" t="n">
        <v>50</v>
      </c>
      <c r="D8" s="12" t="n">
        <v>50</v>
      </c>
      <c r="E8" s="12" t="n">
        <v>50</v>
      </c>
      <c r="F8" s="12" t="n">
        <v>50</v>
      </c>
      <c r="G8" s="12" t="n">
        <v>50</v>
      </c>
      <c r="H8" s="12" t="n">
        <v>50</v>
      </c>
      <c r="I8" s="12" t="n">
        <v>50</v>
      </c>
      <c r="J8" s="12" t="n">
        <v>50</v>
      </c>
      <c r="K8" s="12" t="n">
        <v>50</v>
      </c>
      <c r="L8" s="12" t="n">
        <v>50</v>
      </c>
      <c r="M8" s="12" t="n">
        <v>50</v>
      </c>
      <c r="N8" s="13" t="n">
        <f aca="false">M8+L8+K8+J8+I8+H8+G8+F8+E8+D8+C8+B8</f>
        <v>600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customFormat="false" ht="15.75" hidden="false" customHeight="false" outlineLevel="0" collapsed="false">
      <c r="A9" s="11" t="s">
        <v>20</v>
      </c>
      <c r="B9" s="15" t="n">
        <v>33</v>
      </c>
      <c r="C9" s="15" t="n">
        <v>33</v>
      </c>
      <c r="D9" s="15" t="n">
        <v>33</v>
      </c>
      <c r="E9" s="15" t="n">
        <v>33</v>
      </c>
      <c r="F9" s="15" t="n">
        <v>33</v>
      </c>
      <c r="G9" s="15" t="n">
        <v>33</v>
      </c>
      <c r="H9" s="15" t="n">
        <v>33</v>
      </c>
      <c r="I9" s="15" t="n">
        <v>33</v>
      </c>
      <c r="J9" s="15" t="n">
        <v>33</v>
      </c>
      <c r="K9" s="15" t="n">
        <v>33</v>
      </c>
      <c r="L9" s="15" t="n">
        <v>33</v>
      </c>
      <c r="M9" s="15" t="n">
        <v>33</v>
      </c>
      <c r="N9" s="13" t="n">
        <f aca="false">M9+L9+K9+J9+I9+H9+G9+F9+E9+D9+C9+B9</f>
        <v>396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customFormat="false" ht="15.75" hidden="false" customHeight="false" outlineLevel="0" collapsed="false">
      <c r="A10" s="11" t="s">
        <v>21</v>
      </c>
      <c r="B10" s="15" t="n">
        <v>33</v>
      </c>
      <c r="C10" s="15" t="n">
        <v>33</v>
      </c>
      <c r="D10" s="15" t="n">
        <v>33</v>
      </c>
      <c r="E10" s="15" t="n">
        <v>33</v>
      </c>
      <c r="F10" s="15" t="n">
        <v>33</v>
      </c>
      <c r="G10" s="15" t="n">
        <v>33</v>
      </c>
      <c r="H10" s="15" t="n">
        <v>33</v>
      </c>
      <c r="I10" s="15" t="n">
        <v>33</v>
      </c>
      <c r="J10" s="15" t="n">
        <v>33</v>
      </c>
      <c r="K10" s="15" t="n">
        <v>33</v>
      </c>
      <c r="L10" s="15" t="n">
        <v>33</v>
      </c>
      <c r="M10" s="15" t="n">
        <v>33</v>
      </c>
      <c r="N10" s="13" t="n">
        <f aca="false">M10+L10+K10+J10+I10+H10+G10+F10+E10+D10+C10+B10</f>
        <v>396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customFormat="false" ht="15.75" hidden="false" customHeight="false" outlineLevel="0" collapsed="false">
      <c r="A11" s="9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6" t="n">
        <f aca="false">N12+N13+N14</f>
        <v>6797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customFormat="false" ht="15.75" hidden="false" customHeight="false" outlineLevel="0" collapsed="false">
      <c r="A12" s="11" t="s">
        <v>23</v>
      </c>
      <c r="B12" s="17" t="n">
        <v>120</v>
      </c>
      <c r="C12" s="17" t="n">
        <v>800</v>
      </c>
      <c r="D12" s="17" t="n">
        <v>700</v>
      </c>
      <c r="E12" s="17" t="n">
        <v>650</v>
      </c>
      <c r="F12" s="17" t="n">
        <v>600</v>
      </c>
      <c r="G12" s="17" t="n">
        <v>500</v>
      </c>
      <c r="H12" s="17" t="n">
        <v>500</v>
      </c>
      <c r="I12" s="17" t="n">
        <v>450</v>
      </c>
      <c r="J12" s="17" t="n">
        <v>270</v>
      </c>
      <c r="K12" s="17" t="n">
        <v>240</v>
      </c>
      <c r="L12" s="17" t="n">
        <v>211</v>
      </c>
      <c r="M12" s="17" t="n">
        <v>0</v>
      </c>
      <c r="N12" s="12" t="n">
        <f aca="false">L12+K12+J12+I12+H12+G12+F12+E12+D12+C12+B12</f>
        <v>5041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customFormat="false" ht="15.75" hidden="false" customHeight="false" outlineLevel="0" collapsed="false">
      <c r="A13" s="11" t="s">
        <v>24</v>
      </c>
      <c r="B13" s="17"/>
      <c r="C13" s="17" t="n">
        <v>200</v>
      </c>
      <c r="D13" s="17" t="n">
        <v>150</v>
      </c>
      <c r="E13" s="17" t="n">
        <v>150</v>
      </c>
      <c r="F13" s="17" t="n">
        <v>100</v>
      </c>
      <c r="G13" s="17" t="n">
        <v>50</v>
      </c>
      <c r="H13" s="17" t="n">
        <v>50</v>
      </c>
      <c r="I13" s="17" t="n">
        <v>50</v>
      </c>
      <c r="J13" s="17" t="n">
        <v>60</v>
      </c>
      <c r="K13" s="17" t="n">
        <v>60</v>
      </c>
      <c r="L13" s="17" t="n">
        <v>45</v>
      </c>
      <c r="M13" s="17" t="n">
        <v>0</v>
      </c>
      <c r="N13" s="12" t="n">
        <f aca="false">L13+K13+J13+I13+H13+G13+F13+E13+D13+C13+B13</f>
        <v>915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customFormat="false" ht="15.75" hidden="false" customHeight="false" outlineLevel="0" collapsed="false">
      <c r="A14" s="11" t="s">
        <v>25</v>
      </c>
      <c r="B14" s="17"/>
      <c r="C14" s="17" t="n">
        <v>200</v>
      </c>
      <c r="D14" s="17" t="n">
        <v>150</v>
      </c>
      <c r="E14" s="17" t="n">
        <v>150</v>
      </c>
      <c r="F14" s="17" t="n">
        <v>100</v>
      </c>
      <c r="G14" s="17" t="n">
        <v>50</v>
      </c>
      <c r="H14" s="17" t="n">
        <v>50</v>
      </c>
      <c r="I14" s="17" t="n">
        <v>50</v>
      </c>
      <c r="J14" s="17" t="n">
        <v>40</v>
      </c>
      <c r="K14" s="17" t="n">
        <v>30</v>
      </c>
      <c r="L14" s="17" t="n">
        <v>21</v>
      </c>
      <c r="M14" s="17" t="n">
        <v>0</v>
      </c>
      <c r="N14" s="12" t="n">
        <f aca="false">L14+K14+J14+I14+H14+G14+F14+E14+D14+C14+B14</f>
        <v>841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customFormat="false" ht="15.75" hidden="false" customHeight="false" outlineLevel="0" collapsed="false">
      <c r="A15" s="9" t="s">
        <v>26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6" t="n">
        <f aca="false">N16+N17</f>
        <v>4000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customFormat="false" ht="15.75" hidden="false" customHeight="false" outlineLevel="0" collapsed="false">
      <c r="A16" s="11" t="s">
        <v>27</v>
      </c>
      <c r="B16" s="13"/>
      <c r="C16" s="13" t="n">
        <v>800</v>
      </c>
      <c r="D16" s="13" t="n">
        <v>800</v>
      </c>
      <c r="E16" s="13" t="n">
        <v>800</v>
      </c>
      <c r="F16" s="13" t="n">
        <v>800</v>
      </c>
      <c r="G16" s="13" t="n">
        <v>200</v>
      </c>
      <c r="H16" s="13" t="n">
        <v>20</v>
      </c>
      <c r="I16" s="13" t="n">
        <v>20</v>
      </c>
      <c r="J16" s="13" t="n">
        <v>100</v>
      </c>
      <c r="K16" s="13"/>
      <c r="L16" s="12"/>
      <c r="M16" s="12"/>
      <c r="N16" s="12" t="n">
        <f aca="false">J16+I16+H16+G16+F16+E16+D16+C16</f>
        <v>3540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customFormat="false" ht="15.75" hidden="false" customHeight="false" outlineLevel="0" collapsed="false">
      <c r="A17" s="11" t="s">
        <v>28</v>
      </c>
      <c r="B17" s="13"/>
      <c r="C17" s="13"/>
      <c r="D17" s="13"/>
      <c r="E17" s="13" t="n">
        <v>200</v>
      </c>
      <c r="F17" s="13" t="n">
        <v>100</v>
      </c>
      <c r="G17" s="13" t="n">
        <v>100</v>
      </c>
      <c r="H17" s="13" t="n">
        <v>10</v>
      </c>
      <c r="I17" s="13" t="n">
        <v>10</v>
      </c>
      <c r="J17" s="13" t="n">
        <v>40</v>
      </c>
      <c r="K17" s="13"/>
      <c r="L17" s="12"/>
      <c r="M17" s="12"/>
      <c r="N17" s="12" t="n">
        <f aca="false">J17+I17+H17+G17+F17+E17</f>
        <v>460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customFormat="false" ht="15.75" hidden="false" customHeight="false" outlineLevel="0" collapsed="false">
      <c r="A18" s="9" t="s">
        <v>29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6" t="n">
        <f aca="false">N19+N20+N21</f>
        <v>2652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customFormat="false" ht="15.75" hidden="false" customHeight="false" outlineLevel="0" collapsed="false">
      <c r="A19" s="11" t="s">
        <v>30</v>
      </c>
      <c r="B19" s="12" t="n">
        <v>30</v>
      </c>
      <c r="C19" s="12" t="n">
        <v>100</v>
      </c>
      <c r="D19" s="12" t="n">
        <v>250</v>
      </c>
      <c r="E19" s="12" t="n">
        <v>200</v>
      </c>
      <c r="F19" s="12" t="n">
        <v>150</v>
      </c>
      <c r="G19" s="12" t="n">
        <v>150</v>
      </c>
      <c r="H19" s="12" t="n">
        <v>150</v>
      </c>
      <c r="I19" s="12"/>
      <c r="J19" s="12" t="n">
        <v>100</v>
      </c>
      <c r="K19" s="12" t="n">
        <v>100</v>
      </c>
      <c r="L19" s="12" t="n">
        <v>50</v>
      </c>
      <c r="M19" s="12" t="n">
        <v>20</v>
      </c>
      <c r="N19" s="12" t="n">
        <f aca="false">M19+L19+K19+J19+H19+G19+F19+E19+D19+C19+B19</f>
        <v>1300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customFormat="false" ht="15.75" hidden="false" customHeight="false" outlineLevel="0" collapsed="false">
      <c r="A20" s="11" t="s">
        <v>31</v>
      </c>
      <c r="B20" s="12" t="n">
        <v>45</v>
      </c>
      <c r="C20" s="12" t="n">
        <v>110</v>
      </c>
      <c r="D20" s="12" t="n">
        <v>110</v>
      </c>
      <c r="E20" s="12" t="n">
        <v>110</v>
      </c>
      <c r="F20" s="12" t="n">
        <v>100</v>
      </c>
      <c r="G20" s="12" t="n">
        <v>110</v>
      </c>
      <c r="H20" s="12" t="n">
        <v>50</v>
      </c>
      <c r="I20" s="12" t="n">
        <v>50</v>
      </c>
      <c r="J20" s="12" t="n">
        <v>100</v>
      </c>
      <c r="K20" s="12" t="n">
        <v>100</v>
      </c>
      <c r="L20" s="12" t="n">
        <v>100</v>
      </c>
      <c r="M20" s="12" t="n">
        <v>37</v>
      </c>
      <c r="N20" s="12" t="n">
        <f aca="false">M20+L20+K20+J20+H20+G20+F20+E20+D20+C20+B20</f>
        <v>972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customFormat="false" ht="15.75" hidden="false" customHeight="false" outlineLevel="0" collapsed="false">
      <c r="A21" s="11" t="s">
        <v>32</v>
      </c>
      <c r="B21" s="12"/>
      <c r="C21" s="12"/>
      <c r="D21" s="12" t="n">
        <v>30</v>
      </c>
      <c r="E21" s="12" t="n">
        <v>80</v>
      </c>
      <c r="F21" s="12" t="n">
        <v>80</v>
      </c>
      <c r="G21" s="12" t="n">
        <v>50</v>
      </c>
      <c r="H21" s="12" t="n">
        <v>50</v>
      </c>
      <c r="I21" s="12"/>
      <c r="J21" s="12" t="n">
        <v>30</v>
      </c>
      <c r="K21" s="12" t="n">
        <v>30</v>
      </c>
      <c r="L21" s="12" t="n">
        <v>30</v>
      </c>
      <c r="M21" s="12"/>
      <c r="N21" s="12" t="n">
        <f aca="false">M21+L21+K21+J21+H21+G21+F21+E21+D21+C21+B21</f>
        <v>380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customFormat="false" ht="15.75" hidden="false" customHeight="false" outlineLevel="0" collapsed="false">
      <c r="A22" s="9" t="s">
        <v>33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6" t="n">
        <f aca="false">N23+N24+N25</f>
        <v>5052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customFormat="false" ht="15" hidden="false" customHeight="false" outlineLevel="0" collapsed="false">
      <c r="A23" s="11" t="s">
        <v>34</v>
      </c>
      <c r="B23" s="18" t="n">
        <v>28</v>
      </c>
      <c r="C23" s="18" t="n">
        <v>250</v>
      </c>
      <c r="D23" s="18" t="n">
        <v>340</v>
      </c>
      <c r="E23" s="18" t="n">
        <v>315</v>
      </c>
      <c r="F23" s="18" t="n">
        <v>267</v>
      </c>
      <c r="G23" s="18" t="n">
        <v>226</v>
      </c>
      <c r="H23" s="18" t="n">
        <v>140</v>
      </c>
      <c r="I23" s="18" t="n">
        <v>140</v>
      </c>
      <c r="J23" s="18" t="n">
        <v>366</v>
      </c>
      <c r="K23" s="18" t="n">
        <v>390</v>
      </c>
      <c r="L23" s="18" t="n">
        <v>276</v>
      </c>
      <c r="M23" s="18" t="n">
        <v>28</v>
      </c>
      <c r="N23" s="12" t="n">
        <f aca="false">L23+K23+J23+I23+H23+G23+F23+E23+D23+C23+B23</f>
        <v>2738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customFormat="false" ht="15.75" hidden="false" customHeight="false" outlineLevel="0" collapsed="false">
      <c r="A24" s="19" t="s">
        <v>35</v>
      </c>
      <c r="B24" s="13" t="n">
        <v>0</v>
      </c>
      <c r="C24" s="13" t="n">
        <v>110</v>
      </c>
      <c r="D24" s="13" t="n">
        <v>100</v>
      </c>
      <c r="E24" s="13" t="n">
        <v>175</v>
      </c>
      <c r="F24" s="13" t="n">
        <v>155</v>
      </c>
      <c r="G24" s="13" t="n">
        <v>90</v>
      </c>
      <c r="H24" s="13" t="n">
        <v>70</v>
      </c>
      <c r="I24" s="13" t="n">
        <v>130</v>
      </c>
      <c r="J24" s="13" t="n">
        <v>190</v>
      </c>
      <c r="K24" s="13" t="n">
        <v>90</v>
      </c>
      <c r="L24" s="13" t="n">
        <v>41</v>
      </c>
      <c r="M24" s="13" t="n">
        <v>30</v>
      </c>
      <c r="N24" s="13" t="n">
        <f aca="false">M24+L24+K24+J24+I24+H24+G24+F24+E24+D24+C24</f>
        <v>1181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customFormat="false" ht="15.75" hidden="false" customHeight="false" outlineLevel="0" collapsed="false">
      <c r="A25" s="19" t="s">
        <v>36</v>
      </c>
      <c r="B25" s="13" t="n">
        <v>55</v>
      </c>
      <c r="C25" s="13" t="n">
        <v>48</v>
      </c>
      <c r="D25" s="13" t="n">
        <v>124</v>
      </c>
      <c r="E25" s="13" t="n">
        <v>170</v>
      </c>
      <c r="F25" s="13" t="n">
        <v>84</v>
      </c>
      <c r="G25" s="13" t="n">
        <v>52</v>
      </c>
      <c r="H25" s="13" t="n">
        <v>61</v>
      </c>
      <c r="I25" s="13" t="n">
        <v>0</v>
      </c>
      <c r="J25" s="13" t="n">
        <v>237</v>
      </c>
      <c r="K25" s="13" t="n">
        <v>152</v>
      </c>
      <c r="L25" s="13" t="n">
        <v>100</v>
      </c>
      <c r="M25" s="13" t="n">
        <v>50</v>
      </c>
      <c r="N25" s="13" t="n">
        <f aca="false">M25+L25+K25+J25+H25+G25+F25+E25+D25+C25+B25</f>
        <v>1133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customFormat="false" ht="15.75" hidden="false" customHeight="false" outlineLevel="0" collapsed="false">
      <c r="A26" s="9" t="s">
        <v>37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0" t="n">
        <f aca="false">N27+N28</f>
        <v>8803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customFormat="false" ht="15.75" hidden="false" customHeight="false" outlineLevel="0" collapsed="false">
      <c r="A27" s="11" t="s">
        <v>38</v>
      </c>
      <c r="B27" s="12" t="n">
        <v>55</v>
      </c>
      <c r="C27" s="12" t="n">
        <v>130</v>
      </c>
      <c r="D27" s="12" t="n">
        <v>160</v>
      </c>
      <c r="E27" s="12" t="n">
        <v>160</v>
      </c>
      <c r="F27" s="12" t="n">
        <v>160</v>
      </c>
      <c r="G27" s="12" t="n">
        <v>139</v>
      </c>
      <c r="H27" s="12" t="n">
        <v>139</v>
      </c>
      <c r="I27" s="12" t="n">
        <v>139</v>
      </c>
      <c r="J27" s="12" t="n">
        <v>139</v>
      </c>
      <c r="K27" s="12" t="n">
        <v>139</v>
      </c>
      <c r="L27" s="12" t="n">
        <v>129</v>
      </c>
      <c r="M27" s="12" t="n">
        <v>13</v>
      </c>
      <c r="N27" s="21" t="n">
        <v>1603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customFormat="false" ht="15.75" hidden="false" customHeight="false" outlineLevel="0" collapsed="false">
      <c r="A28" s="11" t="s">
        <v>39</v>
      </c>
      <c r="B28" s="12" t="n">
        <v>400</v>
      </c>
      <c r="C28" s="12" t="n">
        <v>620</v>
      </c>
      <c r="D28" s="12" t="n">
        <v>800</v>
      </c>
      <c r="E28" s="12" t="n">
        <v>900</v>
      </c>
      <c r="F28" s="12" t="n">
        <v>700</v>
      </c>
      <c r="G28" s="12" t="n">
        <v>360</v>
      </c>
      <c r="H28" s="12" t="n">
        <v>500</v>
      </c>
      <c r="I28" s="12" t="n">
        <v>600</v>
      </c>
      <c r="J28" s="12" t="n">
        <v>700</v>
      </c>
      <c r="K28" s="12" t="n">
        <v>700</v>
      </c>
      <c r="L28" s="12" t="n">
        <v>620</v>
      </c>
      <c r="M28" s="12" t="n">
        <v>300</v>
      </c>
      <c r="N28" s="21" t="n">
        <f aca="false">M28+L28+K28+J28+I28+H28+G28+F28+E28+D28+C28+B28</f>
        <v>7200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customFormat="false" ht="15.75" hidden="false" customHeight="false" outlineLevel="0" collapsed="false">
      <c r="A29" s="9" t="s">
        <v>40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6" t="n">
        <f aca="false">N30</f>
        <v>2550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customFormat="false" ht="15.75" hidden="false" customHeight="false" outlineLevel="0" collapsed="false">
      <c r="A30" s="11" t="s">
        <v>41</v>
      </c>
      <c r="B30" s="22" t="n">
        <v>120</v>
      </c>
      <c r="C30" s="22" t="n">
        <v>240</v>
      </c>
      <c r="D30" s="22" t="n">
        <v>380</v>
      </c>
      <c r="E30" s="22" t="n">
        <v>405</v>
      </c>
      <c r="F30" s="22" t="n">
        <v>405</v>
      </c>
      <c r="G30" s="22" t="n">
        <v>380</v>
      </c>
      <c r="H30" s="22" t="n">
        <v>180</v>
      </c>
      <c r="I30" s="22" t="n">
        <v>180</v>
      </c>
      <c r="J30" s="22" t="n">
        <v>180</v>
      </c>
      <c r="K30" s="22" t="n">
        <v>36</v>
      </c>
      <c r="L30" s="22" t="n">
        <v>36</v>
      </c>
      <c r="M30" s="22" t="n">
        <v>8</v>
      </c>
      <c r="N30" s="12" t="n">
        <f aca="false">B30+C30+D30+E30+F30+G30+H30+I30+J30+K30+L30+M30</f>
        <v>2550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customFormat="false" ht="15.75" hidden="false" customHeight="false" outlineLevel="0" collapsed="false">
      <c r="A31" s="9" t="s">
        <v>42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6" t="n">
        <f aca="false">N32</f>
        <v>1550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customFormat="false" ht="15.75" hidden="false" customHeight="false" outlineLevel="0" collapsed="false">
      <c r="A32" s="11" t="s">
        <v>43</v>
      </c>
      <c r="B32" s="12" t="n">
        <v>10</v>
      </c>
      <c r="C32" s="12" t="n">
        <v>250</v>
      </c>
      <c r="D32" s="12" t="n">
        <v>200</v>
      </c>
      <c r="E32" s="12" t="n">
        <v>200</v>
      </c>
      <c r="F32" s="12" t="n">
        <v>200</v>
      </c>
      <c r="G32" s="12" t="n">
        <v>150</v>
      </c>
      <c r="H32" s="12" t="n">
        <v>150</v>
      </c>
      <c r="I32" s="12" t="n">
        <v>150</v>
      </c>
      <c r="J32" s="12" t="n">
        <v>100</v>
      </c>
      <c r="K32" s="12" t="n">
        <v>100</v>
      </c>
      <c r="L32" s="12" t="n">
        <v>40</v>
      </c>
      <c r="M32" s="12"/>
      <c r="N32" s="12" t="n">
        <f aca="false">L32+K32+J32+I32+H32+G32+F32+E32+D32+C32+B32</f>
        <v>1550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customFormat="false" ht="15" hidden="false" customHeight="false" outlineLevel="0" collapsed="false">
      <c r="A33" s="9" t="s">
        <v>44</v>
      </c>
      <c r="B33" s="23" t="n">
        <v>420</v>
      </c>
      <c r="C33" s="23" t="n">
        <v>1100</v>
      </c>
      <c r="D33" s="23" t="n">
        <v>1870</v>
      </c>
      <c r="E33" s="23" t="n">
        <v>2420</v>
      </c>
      <c r="F33" s="23" t="n">
        <v>2030</v>
      </c>
      <c r="G33" s="23" t="n">
        <v>608</v>
      </c>
      <c r="H33" s="23" t="n">
        <v>580</v>
      </c>
      <c r="I33" s="23" t="n">
        <v>638</v>
      </c>
      <c r="J33" s="23" t="n">
        <v>1238</v>
      </c>
      <c r="K33" s="23" t="n">
        <v>1182</v>
      </c>
      <c r="L33" s="23" t="n">
        <v>734</v>
      </c>
      <c r="M33" s="9"/>
      <c r="N33" s="16" t="n">
        <f aca="false">L33+K33+J33+I33+H33+G33+F33+E33+D33+C33+B33</f>
        <v>12820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customFormat="false" ht="15.75" hidden="false" customHeight="false" outlineLevel="0" collapsed="false">
      <c r="A34" s="9" t="s">
        <v>45</v>
      </c>
      <c r="B34" s="24" t="n">
        <v>60</v>
      </c>
      <c r="C34" s="24" t="n">
        <v>299</v>
      </c>
      <c r="D34" s="24" t="n">
        <v>299</v>
      </c>
      <c r="E34" s="24" t="n">
        <v>299</v>
      </c>
      <c r="F34" s="24" t="n">
        <v>299</v>
      </c>
      <c r="G34" s="24" t="n">
        <v>299</v>
      </c>
      <c r="H34" s="24" t="n">
        <v>299</v>
      </c>
      <c r="I34" s="24" t="n">
        <v>299</v>
      </c>
      <c r="J34" s="24" t="n">
        <v>299</v>
      </c>
      <c r="K34" s="24" t="n">
        <v>299</v>
      </c>
      <c r="L34" s="24" t="n">
        <v>299</v>
      </c>
      <c r="M34" s="24"/>
      <c r="N34" s="16" t="n">
        <f aca="false">L34+K34+J34+I34+H34+G34+F34+E34+D34+C34+B34</f>
        <v>3050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customFormat="false" ht="15" hidden="false" customHeight="false" outlineLevel="0" collapsed="false">
      <c r="A35" s="9" t="s">
        <v>46</v>
      </c>
      <c r="B35" s="9" t="n">
        <v>800</v>
      </c>
      <c r="C35" s="9" t="n">
        <v>850</v>
      </c>
      <c r="D35" s="9" t="n">
        <v>850</v>
      </c>
      <c r="E35" s="9" t="n">
        <v>900</v>
      </c>
      <c r="F35" s="9" t="n">
        <v>700</v>
      </c>
      <c r="G35" s="9" t="n">
        <v>700</v>
      </c>
      <c r="H35" s="9" t="n">
        <v>600</v>
      </c>
      <c r="I35" s="9" t="n">
        <v>600</v>
      </c>
      <c r="J35" s="9" t="n">
        <v>900</v>
      </c>
      <c r="K35" s="9" t="n">
        <v>400</v>
      </c>
      <c r="L35" s="9" t="n">
        <v>200</v>
      </c>
      <c r="M35" s="9" t="n">
        <v>0</v>
      </c>
      <c r="N35" s="16" t="n">
        <f aca="false">L35+K35+J35+I35+H35+G35+F35+E35+D35+C35+B35</f>
        <v>7500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customFormat="false" ht="15.75" hidden="false" customHeight="false" outlineLevel="0" collapsed="false">
      <c r="A36" s="9" t="s">
        <v>47</v>
      </c>
      <c r="B36" s="25" t="n">
        <v>858</v>
      </c>
      <c r="C36" s="25" t="n">
        <v>1530</v>
      </c>
      <c r="D36" s="25" t="n">
        <v>1722</v>
      </c>
      <c r="E36" s="25" t="n">
        <v>1336</v>
      </c>
      <c r="F36" s="25" t="n">
        <v>681</v>
      </c>
      <c r="G36" s="25" t="n">
        <v>400</v>
      </c>
      <c r="H36" s="25" t="n">
        <v>400</v>
      </c>
      <c r="I36" s="25" t="n">
        <v>400</v>
      </c>
      <c r="J36" s="25" t="n">
        <v>900</v>
      </c>
      <c r="K36" s="25" t="n">
        <v>1600</v>
      </c>
      <c r="L36" s="25" t="n">
        <v>599</v>
      </c>
      <c r="M36" s="25" t="n">
        <v>0</v>
      </c>
      <c r="N36" s="16" t="n">
        <f aca="false">L36+K36+J36+I36+H36+G36+F36+E36+D36+C36+B36</f>
        <v>10426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customFormat="false" ht="15.75" hidden="false" customHeight="false" outlineLevel="0" collapsed="false">
      <c r="A37" s="9" t="s">
        <v>48</v>
      </c>
      <c r="B37" s="26" t="n">
        <v>22</v>
      </c>
      <c r="C37" s="26" t="n">
        <v>323</v>
      </c>
      <c r="D37" s="26" t="n">
        <v>224</v>
      </c>
      <c r="E37" s="26" t="n">
        <v>289</v>
      </c>
      <c r="F37" s="26" t="n">
        <v>181</v>
      </c>
      <c r="G37" s="26" t="n">
        <v>201</v>
      </c>
      <c r="H37" s="26" t="n">
        <v>50</v>
      </c>
      <c r="I37" s="26" t="n">
        <v>43</v>
      </c>
      <c r="J37" s="26" t="n">
        <v>157</v>
      </c>
      <c r="K37" s="26" t="n">
        <v>195</v>
      </c>
      <c r="L37" s="26" t="n">
        <v>100</v>
      </c>
      <c r="M37" s="26" t="n">
        <v>19</v>
      </c>
      <c r="N37" s="16" t="n">
        <f aca="false">M37+L37+K37+J37+I37+H37+G37+F37+E37+D37+C37+B37</f>
        <v>1804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customFormat="false" ht="15" hidden="false" customHeight="false" outlineLevel="0" collapsed="false">
      <c r="A38" s="9" t="s">
        <v>49</v>
      </c>
      <c r="B38" s="27" t="n">
        <v>2400</v>
      </c>
      <c r="C38" s="27" t="n">
        <v>6500</v>
      </c>
      <c r="D38" s="27" t="n">
        <v>6300</v>
      </c>
      <c r="E38" s="27" t="n">
        <v>6600</v>
      </c>
      <c r="F38" s="27" t="n">
        <v>6300</v>
      </c>
      <c r="G38" s="27" t="n">
        <v>5000</v>
      </c>
      <c r="H38" s="27" t="n">
        <v>1300</v>
      </c>
      <c r="I38" s="27" t="n">
        <v>1100</v>
      </c>
      <c r="J38" s="27" t="n">
        <v>3200</v>
      </c>
      <c r="K38" s="27" t="n">
        <v>6500</v>
      </c>
      <c r="L38" s="27" t="n">
        <v>6800</v>
      </c>
      <c r="M38" s="27" t="n">
        <v>6000</v>
      </c>
      <c r="N38" s="16" t="n">
        <f aca="false">M38+L38+K38+J38+I38+H38+G38+F38+E38+D38+C38+B38</f>
        <v>58000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customFormat="false" ht="15" hidden="false" customHeight="false" outlineLevel="0" collapsed="false">
      <c r="A39" s="9" t="s">
        <v>50</v>
      </c>
      <c r="B39" s="24" t="n">
        <v>802</v>
      </c>
      <c r="C39" s="24" t="n">
        <v>1776</v>
      </c>
      <c r="D39" s="24" t="n">
        <v>1920</v>
      </c>
      <c r="E39" s="24" t="n">
        <v>1980</v>
      </c>
      <c r="F39" s="24" t="n">
        <v>1203</v>
      </c>
      <c r="G39" s="24" t="n">
        <v>50</v>
      </c>
      <c r="H39" s="24" t="n">
        <v>50</v>
      </c>
      <c r="I39" s="24" t="n">
        <v>50</v>
      </c>
      <c r="J39" s="24" t="n">
        <v>1905</v>
      </c>
      <c r="K39" s="24" t="n">
        <v>1820</v>
      </c>
      <c r="L39" s="24" t="n">
        <v>1000</v>
      </c>
      <c r="M39" s="24" t="n">
        <v>640</v>
      </c>
      <c r="N39" s="16" t="n">
        <f aca="false">M39+L39+K39+J39+I39+H39+G39+F39+E39+D39+C39+B39</f>
        <v>13196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customFormat="false" ht="15.75" hidden="false" customHeight="false" outlineLevel="0" collapsed="false">
      <c r="A40" s="9" t="s">
        <v>51</v>
      </c>
      <c r="B40" s="9"/>
      <c r="C40" s="9"/>
      <c r="D40" s="9"/>
      <c r="E40" s="9"/>
      <c r="F40" s="9"/>
      <c r="G40" s="9"/>
      <c r="H40" s="9"/>
      <c r="I40" s="9"/>
      <c r="J40" s="9" t="n">
        <v>500</v>
      </c>
      <c r="K40" s="9" t="n">
        <v>500</v>
      </c>
      <c r="L40" s="9" t="n">
        <v>500</v>
      </c>
      <c r="M40" s="9"/>
      <c r="N40" s="16" t="n">
        <f aca="false">L40+K40+J40</f>
        <v>1500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customFormat="false" ht="15.75" hidden="false" customHeight="false" outlineLevel="0" collapsed="false">
      <c r="A41" s="3" t="s">
        <v>52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7" t="n">
        <f aca="false">N40+N39+N38+N37+N36+N35+N34+N33+N31+N29+N26+N22+N18+N15+N11+N6</f>
        <v>145112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customFormat="false" ht="15" hidden="false" customHeight="false" outlineLevel="0" collapsed="false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P42" s="1"/>
    </row>
    <row r="43" customFormat="false" ht="15.75" hidden="false" customHeight="false" outlineLevel="0" collapsed="false">
      <c r="A43" s="29" t="s">
        <v>53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P43" s="1"/>
    </row>
    <row r="44" customFormat="false" ht="15" hidden="false" customHeight="false" outlineLevel="0" collapsed="false">
      <c r="A44" s="30" t="s">
        <v>54</v>
      </c>
      <c r="B44" s="31" t="s">
        <v>3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  <c r="P44" s="1"/>
    </row>
    <row r="45" customFormat="false" ht="15.75" hidden="false" customHeight="false" outlineLevel="0" collapsed="false">
      <c r="A45" s="30"/>
      <c r="B45" s="33" t="s">
        <v>4</v>
      </c>
      <c r="C45" s="33" t="s">
        <v>5</v>
      </c>
      <c r="D45" s="33" t="s">
        <v>6</v>
      </c>
      <c r="E45" s="33" t="s">
        <v>7</v>
      </c>
      <c r="F45" s="33" t="s">
        <v>8</v>
      </c>
      <c r="G45" s="33" t="s">
        <v>9</v>
      </c>
      <c r="H45" s="33" t="s">
        <v>10</v>
      </c>
      <c r="I45" s="33" t="s">
        <v>11</v>
      </c>
      <c r="J45" s="33" t="s">
        <v>12</v>
      </c>
      <c r="K45" s="33" t="s">
        <v>13</v>
      </c>
      <c r="L45" s="33" t="s">
        <v>14</v>
      </c>
      <c r="M45" s="33" t="s">
        <v>15</v>
      </c>
      <c r="N45" s="7" t="s">
        <v>16</v>
      </c>
      <c r="P45" s="1"/>
    </row>
    <row r="46" customFormat="false" ht="15" hidden="false" customHeight="false" outlineLevel="0" collapsed="false">
      <c r="A46" s="30"/>
      <c r="B46" s="33" t="n">
        <v>1</v>
      </c>
      <c r="C46" s="33" t="n">
        <v>2</v>
      </c>
      <c r="D46" s="33" t="n">
        <v>3</v>
      </c>
      <c r="E46" s="33" t="n">
        <v>4</v>
      </c>
      <c r="F46" s="33" t="n">
        <v>5</v>
      </c>
      <c r="G46" s="33" t="n">
        <v>6</v>
      </c>
      <c r="H46" s="33" t="n">
        <v>7</v>
      </c>
      <c r="I46" s="33" t="n">
        <v>8</v>
      </c>
      <c r="J46" s="33" t="n">
        <v>9</v>
      </c>
      <c r="K46" s="33" t="n">
        <v>10</v>
      </c>
      <c r="L46" s="33" t="n">
        <v>11</v>
      </c>
      <c r="M46" s="33" t="n">
        <v>12</v>
      </c>
      <c r="N46" s="32"/>
      <c r="P46" s="1"/>
    </row>
    <row r="47" customFormat="false" ht="15.75" hidden="false" customHeight="false" outlineLevel="0" collapsed="false">
      <c r="A47" s="34" t="s">
        <v>17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 t="n">
        <f aca="false">N48+N49+N50+N51</f>
        <v>6744</v>
      </c>
      <c r="O47" s="1" t="n">
        <v>6709</v>
      </c>
      <c r="P47" s="1"/>
    </row>
    <row r="48" customFormat="false" ht="15.75" hidden="false" customHeight="false" outlineLevel="0" collapsed="false">
      <c r="A48" s="11" t="s">
        <v>18</v>
      </c>
      <c r="B48" s="12" t="n">
        <v>650</v>
      </c>
      <c r="C48" s="12" t="n">
        <v>900</v>
      </c>
      <c r="D48" s="12" t="n">
        <v>900</v>
      </c>
      <c r="E48" s="12" t="n">
        <v>800</v>
      </c>
      <c r="F48" s="12" t="n">
        <v>600</v>
      </c>
      <c r="G48" s="12" t="n">
        <v>200</v>
      </c>
      <c r="H48" s="12" t="n">
        <v>30</v>
      </c>
      <c r="I48" s="12" t="n">
        <v>0</v>
      </c>
      <c r="J48" s="12" t="n">
        <v>442</v>
      </c>
      <c r="K48" s="12" t="n">
        <v>200</v>
      </c>
      <c r="L48" s="12" t="n">
        <v>10</v>
      </c>
      <c r="M48" s="12" t="n">
        <v>10</v>
      </c>
      <c r="N48" s="13" t="n">
        <f aca="false">M48+L48+K48+J48+I48+H48+G48+F48+E48+D48+C48+B48</f>
        <v>4742</v>
      </c>
      <c r="P48" s="1"/>
    </row>
    <row r="49" customFormat="false" ht="15.75" hidden="false" customHeight="false" outlineLevel="0" collapsed="false">
      <c r="A49" s="11" t="s">
        <v>19</v>
      </c>
      <c r="B49" s="12" t="n">
        <v>80</v>
      </c>
      <c r="C49" s="12" t="n">
        <v>125</v>
      </c>
      <c r="D49" s="12" t="n">
        <v>125</v>
      </c>
      <c r="E49" s="12" t="n">
        <v>125</v>
      </c>
      <c r="F49" s="12" t="n">
        <v>125</v>
      </c>
      <c r="G49" s="12" t="n">
        <v>50</v>
      </c>
      <c r="H49" s="12" t="n">
        <v>10</v>
      </c>
      <c r="I49" s="12" t="n">
        <v>25</v>
      </c>
      <c r="J49" s="12" t="n">
        <v>150</v>
      </c>
      <c r="K49" s="12" t="n">
        <v>5</v>
      </c>
      <c r="L49" s="12" t="n">
        <v>5</v>
      </c>
      <c r="M49" s="12" t="n">
        <v>10</v>
      </c>
      <c r="N49" s="13" t="n">
        <f aca="false">M49+L49+K49+J49+I49+H49+G49+F49+E49+D49+C49+B49</f>
        <v>835</v>
      </c>
      <c r="P49" s="1"/>
    </row>
    <row r="50" customFormat="false" ht="15.75" hidden="false" customHeight="false" outlineLevel="0" collapsed="false">
      <c r="A50" s="11" t="s">
        <v>20</v>
      </c>
      <c r="B50" s="15" t="n">
        <v>10</v>
      </c>
      <c r="C50" s="15" t="n">
        <v>80</v>
      </c>
      <c r="D50" s="15" t="n">
        <v>100</v>
      </c>
      <c r="E50" s="15" t="n">
        <v>150</v>
      </c>
      <c r="F50" s="15" t="n">
        <v>150</v>
      </c>
      <c r="G50" s="15" t="n">
        <v>50</v>
      </c>
      <c r="H50" s="15" t="n">
        <v>0</v>
      </c>
      <c r="I50" s="15" t="n">
        <v>0</v>
      </c>
      <c r="J50" s="15" t="n">
        <v>52</v>
      </c>
      <c r="K50" s="15" t="n">
        <v>5</v>
      </c>
      <c r="L50" s="15" t="n">
        <v>5</v>
      </c>
      <c r="M50" s="15" t="n">
        <v>5</v>
      </c>
      <c r="N50" s="13" t="n">
        <f aca="false">M50+L50+K50+J50+I50+H50+G50+F50+E50+D50+C50+B50</f>
        <v>607</v>
      </c>
      <c r="P50" s="1"/>
    </row>
    <row r="51" customFormat="false" ht="15.75" hidden="false" customHeight="false" outlineLevel="0" collapsed="false">
      <c r="A51" s="11" t="s">
        <v>21</v>
      </c>
      <c r="B51" s="12" t="n">
        <v>50</v>
      </c>
      <c r="C51" s="12" t="n">
        <v>100</v>
      </c>
      <c r="D51" s="12" t="n">
        <v>100</v>
      </c>
      <c r="E51" s="12" t="n">
        <v>80</v>
      </c>
      <c r="F51" s="12" t="n">
        <v>70</v>
      </c>
      <c r="G51" s="12" t="n">
        <v>70</v>
      </c>
      <c r="H51" s="12" t="n">
        <v>60</v>
      </c>
      <c r="I51" s="12" t="n">
        <v>0</v>
      </c>
      <c r="J51" s="12" t="n">
        <v>0</v>
      </c>
      <c r="K51" s="12" t="n">
        <v>10</v>
      </c>
      <c r="L51" s="12" t="n">
        <v>10</v>
      </c>
      <c r="M51" s="12" t="n">
        <v>10</v>
      </c>
      <c r="N51" s="13" t="n">
        <f aca="false">M51+L51+K51+J51+I51+H51+G51+F51+E51+D51+C51+B51</f>
        <v>560</v>
      </c>
      <c r="P51" s="1"/>
    </row>
    <row r="52" customFormat="false" ht="15.75" hidden="false" customHeight="false" outlineLevel="0" collapsed="false">
      <c r="A52" s="34" t="s">
        <v>22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 t="n">
        <f aca="false">N53+N54+N55</f>
        <v>7150</v>
      </c>
      <c r="O52" s="1" t="n">
        <v>7396</v>
      </c>
      <c r="P52" s="1"/>
    </row>
    <row r="53" customFormat="false" ht="15.75" hidden="false" customHeight="false" outlineLevel="0" collapsed="false">
      <c r="A53" s="11" t="s">
        <v>23</v>
      </c>
      <c r="B53" s="17" t="n">
        <v>120</v>
      </c>
      <c r="C53" s="17" t="n">
        <v>815</v>
      </c>
      <c r="D53" s="17" t="n">
        <v>715</v>
      </c>
      <c r="E53" s="17" t="n">
        <v>665</v>
      </c>
      <c r="F53" s="17" t="n">
        <v>615</v>
      </c>
      <c r="G53" s="17" t="n">
        <v>515</v>
      </c>
      <c r="H53" s="17" t="n">
        <v>515</v>
      </c>
      <c r="I53" s="17" t="n">
        <v>485</v>
      </c>
      <c r="J53" s="17" t="n">
        <v>285</v>
      </c>
      <c r="K53" s="17" t="n">
        <v>235</v>
      </c>
      <c r="L53" s="17" t="n">
        <v>226</v>
      </c>
      <c r="M53" s="17" t="n">
        <v>0</v>
      </c>
      <c r="N53" s="13" t="n">
        <f aca="false">L53+K53+J53+I53+H53+G53+F53+E53+D53+C53+B53</f>
        <v>5191</v>
      </c>
      <c r="P53" s="1"/>
    </row>
    <row r="54" customFormat="false" ht="15.75" hidden="false" customHeight="false" outlineLevel="0" collapsed="false">
      <c r="A54" s="11" t="s">
        <v>24</v>
      </c>
      <c r="B54" s="17"/>
      <c r="C54" s="17" t="n">
        <v>210</v>
      </c>
      <c r="D54" s="17" t="n">
        <v>160</v>
      </c>
      <c r="E54" s="17" t="n">
        <v>160</v>
      </c>
      <c r="F54" s="17" t="n">
        <v>110</v>
      </c>
      <c r="G54" s="17" t="n">
        <v>60</v>
      </c>
      <c r="H54" s="17" t="n">
        <v>60</v>
      </c>
      <c r="I54" s="17" t="n">
        <v>60</v>
      </c>
      <c r="J54" s="17" t="n">
        <v>70</v>
      </c>
      <c r="K54" s="17" t="n">
        <v>70</v>
      </c>
      <c r="L54" s="17" t="n">
        <v>55</v>
      </c>
      <c r="M54" s="17" t="n">
        <v>0</v>
      </c>
      <c r="N54" s="13" t="n">
        <f aca="false">L54+K54+J54+I54+H54+G54+F54+E54+D54+C54+B54</f>
        <v>1015</v>
      </c>
      <c r="P54" s="1"/>
    </row>
    <row r="55" customFormat="false" ht="15.75" hidden="false" customHeight="false" outlineLevel="0" collapsed="false">
      <c r="A55" s="11" t="s">
        <v>25</v>
      </c>
      <c r="B55" s="17"/>
      <c r="C55" s="17" t="n">
        <v>210</v>
      </c>
      <c r="D55" s="17" t="n">
        <v>160</v>
      </c>
      <c r="E55" s="17" t="n">
        <v>160</v>
      </c>
      <c r="F55" s="17" t="n">
        <v>110</v>
      </c>
      <c r="G55" s="17" t="n">
        <v>60</v>
      </c>
      <c r="H55" s="17" t="n">
        <v>60</v>
      </c>
      <c r="I55" s="17" t="n">
        <v>60</v>
      </c>
      <c r="J55" s="17" t="n">
        <v>50</v>
      </c>
      <c r="K55" s="17" t="n">
        <v>40</v>
      </c>
      <c r="L55" s="17" t="n">
        <v>34</v>
      </c>
      <c r="M55" s="17" t="n">
        <v>0</v>
      </c>
      <c r="N55" s="13" t="n">
        <f aca="false">L55+K55+J55+I55+H55+G55+F55+E55+D55+C55+B55</f>
        <v>944</v>
      </c>
      <c r="P55" s="1"/>
    </row>
    <row r="56" customFormat="false" ht="15.75" hidden="false" customHeight="false" outlineLevel="0" collapsed="false">
      <c r="A56" s="34" t="s">
        <v>26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 t="n">
        <f aca="false">N57+N58</f>
        <v>5000</v>
      </c>
      <c r="O56" s="1" t="n">
        <v>6357</v>
      </c>
      <c r="P56" s="1"/>
    </row>
    <row r="57" customFormat="false" ht="15.75" hidden="false" customHeight="false" outlineLevel="0" collapsed="false">
      <c r="A57" s="11" t="s">
        <v>27</v>
      </c>
      <c r="B57" s="13" t="n">
        <v>70</v>
      </c>
      <c r="C57" s="13" t="n">
        <v>870</v>
      </c>
      <c r="D57" s="13" t="n">
        <v>870</v>
      </c>
      <c r="E57" s="13" t="n">
        <v>870</v>
      </c>
      <c r="F57" s="13" t="n">
        <v>870</v>
      </c>
      <c r="G57" s="13" t="n">
        <v>260</v>
      </c>
      <c r="H57" s="13" t="n">
        <v>90</v>
      </c>
      <c r="I57" s="13" t="n">
        <v>90</v>
      </c>
      <c r="J57" s="13" t="n">
        <v>170</v>
      </c>
      <c r="K57" s="13" t="n">
        <v>70</v>
      </c>
      <c r="L57" s="13" t="n">
        <v>70</v>
      </c>
      <c r="M57" s="13" t="n">
        <v>70</v>
      </c>
      <c r="N57" s="13" t="n">
        <f aca="false">M57+L57+K57+J57+I57+H57+G57+F57+E57+D57+C57+B57</f>
        <v>4370</v>
      </c>
      <c r="P57" s="1"/>
    </row>
    <row r="58" customFormat="false" ht="15.75" hidden="false" customHeight="false" outlineLevel="0" collapsed="false">
      <c r="A58" s="11" t="s">
        <v>28</v>
      </c>
      <c r="B58" s="13" t="n">
        <v>15</v>
      </c>
      <c r="C58" s="13" t="n">
        <v>15</v>
      </c>
      <c r="D58" s="13" t="n">
        <v>15</v>
      </c>
      <c r="E58" s="13" t="n">
        <v>215</v>
      </c>
      <c r="F58" s="13" t="n">
        <v>115</v>
      </c>
      <c r="G58" s="13" t="n">
        <v>115</v>
      </c>
      <c r="H58" s="13" t="n">
        <v>25</v>
      </c>
      <c r="I58" s="13" t="n">
        <v>25</v>
      </c>
      <c r="J58" s="13" t="n">
        <v>45</v>
      </c>
      <c r="K58" s="13" t="n">
        <v>15</v>
      </c>
      <c r="L58" s="13" t="n">
        <v>15</v>
      </c>
      <c r="M58" s="13" t="n">
        <v>15</v>
      </c>
      <c r="N58" s="13" t="n">
        <f aca="false">M58+L58+K58+J58+I58+H58+G58+F58+E58+D58+C58+B58</f>
        <v>630</v>
      </c>
      <c r="P58" s="1"/>
    </row>
    <row r="59" customFormat="false" ht="15.75" hidden="false" customHeight="false" outlineLevel="0" collapsed="false">
      <c r="A59" s="34" t="s">
        <v>29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 t="n">
        <f aca="false">N60+N61+N62</f>
        <v>3884</v>
      </c>
      <c r="O59" s="1" t="n">
        <v>3008</v>
      </c>
      <c r="P59" s="1"/>
    </row>
    <row r="60" customFormat="false" ht="15.65" hidden="false" customHeight="true" outlineLevel="0" collapsed="false">
      <c r="A60" s="11" t="s">
        <v>30</v>
      </c>
      <c r="B60" s="12" t="n">
        <v>50</v>
      </c>
      <c r="C60" s="12" t="n">
        <v>150</v>
      </c>
      <c r="D60" s="12" t="n">
        <v>200</v>
      </c>
      <c r="E60" s="12" t="n">
        <v>250</v>
      </c>
      <c r="F60" s="12" t="n">
        <v>200</v>
      </c>
      <c r="G60" s="12" t="n">
        <v>280</v>
      </c>
      <c r="H60" s="12" t="n">
        <v>200</v>
      </c>
      <c r="I60" s="12"/>
      <c r="J60" s="12" t="n">
        <v>150</v>
      </c>
      <c r="K60" s="12" t="n">
        <v>150</v>
      </c>
      <c r="L60" s="12" t="n">
        <v>100</v>
      </c>
      <c r="M60" s="12" t="n">
        <v>77</v>
      </c>
      <c r="N60" s="13" t="n">
        <f aca="false">M60+L60+K60+J60+H60+G60+F60+E60+D60+C60+B5+B60</f>
        <v>1808</v>
      </c>
      <c r="P60" s="1"/>
    </row>
    <row r="61" customFormat="false" ht="15.75" hidden="false" customHeight="false" outlineLevel="0" collapsed="false">
      <c r="A61" s="11" t="s">
        <v>31</v>
      </c>
      <c r="B61" s="12" t="n">
        <v>65</v>
      </c>
      <c r="C61" s="12" t="n">
        <v>140</v>
      </c>
      <c r="D61" s="12" t="n">
        <v>140</v>
      </c>
      <c r="E61" s="12" t="n">
        <v>140</v>
      </c>
      <c r="F61" s="12" t="n">
        <v>130</v>
      </c>
      <c r="G61" s="12" t="n">
        <v>140</v>
      </c>
      <c r="H61" s="12" t="n">
        <v>80</v>
      </c>
      <c r="I61" s="12" t="n">
        <v>80</v>
      </c>
      <c r="J61" s="12" t="n">
        <v>130</v>
      </c>
      <c r="K61" s="12" t="n">
        <v>130</v>
      </c>
      <c r="L61" s="12" t="n">
        <v>130</v>
      </c>
      <c r="M61" s="12" t="n">
        <v>67</v>
      </c>
      <c r="N61" s="13" t="n">
        <f aca="false">M61+L61+K61+J61+I61+H61+G61+F61+E61+D61+C61+B61</f>
        <v>1372</v>
      </c>
      <c r="P61" s="1"/>
    </row>
    <row r="62" customFormat="false" ht="15.75" hidden="false" customHeight="false" outlineLevel="0" collapsed="false">
      <c r="A62" s="11" t="s">
        <v>32</v>
      </c>
      <c r="B62" s="12" t="n">
        <v>10</v>
      </c>
      <c r="C62" s="12" t="n">
        <v>40</v>
      </c>
      <c r="D62" s="12" t="n">
        <v>50</v>
      </c>
      <c r="E62" s="12" t="n">
        <v>54</v>
      </c>
      <c r="F62" s="12" t="n">
        <v>100</v>
      </c>
      <c r="G62" s="12" t="n">
        <v>100</v>
      </c>
      <c r="H62" s="12" t="n">
        <v>100</v>
      </c>
      <c r="I62" s="12"/>
      <c r="J62" s="12" t="n">
        <v>100</v>
      </c>
      <c r="K62" s="12" t="n">
        <v>50</v>
      </c>
      <c r="L62" s="12" t="n">
        <v>50</v>
      </c>
      <c r="M62" s="12" t="n">
        <v>50</v>
      </c>
      <c r="N62" s="13" t="n">
        <f aca="false">M62+L62+K62+J62+H62+G62+F62+E62+D62+C62+B62</f>
        <v>704</v>
      </c>
      <c r="P62" s="1"/>
    </row>
    <row r="63" customFormat="false" ht="15.75" hidden="false" customHeight="false" outlineLevel="0" collapsed="false">
      <c r="A63" s="34" t="s">
        <v>33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 t="n">
        <f aca="false">N64+N65+N66</f>
        <v>5936</v>
      </c>
      <c r="O63" s="1" t="n">
        <v>4864</v>
      </c>
      <c r="P63" s="1"/>
    </row>
    <row r="64" customFormat="false" ht="15" hidden="false" customHeight="false" outlineLevel="0" collapsed="false">
      <c r="A64" s="11" t="s">
        <v>34</v>
      </c>
      <c r="B64" s="35" t="n">
        <v>60</v>
      </c>
      <c r="C64" s="35" t="n">
        <v>250</v>
      </c>
      <c r="D64" s="35" t="n">
        <v>440</v>
      </c>
      <c r="E64" s="35" t="n">
        <v>415</v>
      </c>
      <c r="F64" s="35" t="n">
        <v>267</v>
      </c>
      <c r="G64" s="35" t="n">
        <v>226</v>
      </c>
      <c r="H64" s="35" t="n">
        <v>240</v>
      </c>
      <c r="I64" s="35" t="n">
        <v>240</v>
      </c>
      <c r="J64" s="35" t="n">
        <v>316</v>
      </c>
      <c r="K64" s="35" t="n">
        <v>340</v>
      </c>
      <c r="L64" s="35" t="n">
        <v>226</v>
      </c>
      <c r="M64" s="35"/>
      <c r="N64" s="13" t="n">
        <f aca="false">L64+K64+J64+I64+H64+G64+F64+E64+D64+C64+B64</f>
        <v>3020</v>
      </c>
      <c r="P64" s="1"/>
    </row>
    <row r="65" customFormat="false" ht="15" hidden="false" customHeight="false" outlineLevel="0" collapsed="false">
      <c r="A65" s="11" t="s">
        <v>35</v>
      </c>
      <c r="B65" s="35" t="n">
        <v>0</v>
      </c>
      <c r="C65" s="36" t="n">
        <v>141</v>
      </c>
      <c r="D65" s="36" t="n">
        <v>144</v>
      </c>
      <c r="E65" s="36" t="n">
        <v>209</v>
      </c>
      <c r="F65" s="36" t="n">
        <v>197</v>
      </c>
      <c r="G65" s="36" t="n">
        <v>129</v>
      </c>
      <c r="H65" s="36" t="n">
        <v>92</v>
      </c>
      <c r="I65" s="36" t="n">
        <v>159</v>
      </c>
      <c r="J65" s="36" t="n">
        <v>213</v>
      </c>
      <c r="K65" s="36" t="n">
        <v>124</v>
      </c>
      <c r="L65" s="36" t="n">
        <v>63</v>
      </c>
      <c r="M65" s="36" t="n">
        <v>45</v>
      </c>
      <c r="N65" s="13" t="n">
        <f aca="false">M65+L65+K65+J65+I65+H65+G65+F65+E65+D65+C65</f>
        <v>1516</v>
      </c>
      <c r="P65" s="1"/>
    </row>
    <row r="66" customFormat="false" ht="15.75" hidden="false" customHeight="false" outlineLevel="0" collapsed="false">
      <c r="A66" s="11" t="s">
        <v>36</v>
      </c>
      <c r="B66" s="12" t="n">
        <v>55</v>
      </c>
      <c r="C66" s="12" t="n">
        <v>81</v>
      </c>
      <c r="D66" s="12" t="n">
        <v>157</v>
      </c>
      <c r="E66" s="12" t="n">
        <v>209</v>
      </c>
      <c r="F66" s="12" t="n">
        <v>114</v>
      </c>
      <c r="G66" s="12" t="n">
        <v>52</v>
      </c>
      <c r="H66" s="12" t="n">
        <v>61</v>
      </c>
      <c r="I66" s="12" t="n">
        <v>0</v>
      </c>
      <c r="J66" s="12" t="n">
        <v>270</v>
      </c>
      <c r="K66" s="12" t="n">
        <v>185</v>
      </c>
      <c r="L66" s="12" t="n">
        <v>133</v>
      </c>
      <c r="M66" s="12" t="n">
        <v>83</v>
      </c>
      <c r="N66" s="13" t="n">
        <f aca="false">M66+L66+K66+J66+H66+G66+F66+E66+D66+C66+B66</f>
        <v>1400</v>
      </c>
      <c r="P66" s="1"/>
    </row>
    <row r="67" customFormat="false" ht="15.75" hidden="false" customHeight="false" outlineLevel="0" collapsed="false">
      <c r="A67" s="34" t="s">
        <v>37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 t="n">
        <f aca="false">N68+N69</f>
        <v>10635</v>
      </c>
      <c r="O67" s="1" t="n">
        <v>10923</v>
      </c>
      <c r="P67" s="1"/>
    </row>
    <row r="68" customFormat="false" ht="15.75" hidden="false" customHeight="false" outlineLevel="0" collapsed="false">
      <c r="A68" s="11" t="s">
        <v>38</v>
      </c>
      <c r="B68" s="12" t="n">
        <v>154</v>
      </c>
      <c r="C68" s="12" t="n">
        <v>174</v>
      </c>
      <c r="D68" s="12" t="n">
        <v>204</v>
      </c>
      <c r="E68" s="12" t="n">
        <v>154</v>
      </c>
      <c r="F68" s="12" t="n">
        <v>154</v>
      </c>
      <c r="G68" s="12" t="n">
        <v>183</v>
      </c>
      <c r="H68" s="12" t="n">
        <v>183</v>
      </c>
      <c r="I68" s="12" t="n">
        <v>183</v>
      </c>
      <c r="J68" s="12" t="n">
        <v>183</v>
      </c>
      <c r="K68" s="12" t="n">
        <v>183</v>
      </c>
      <c r="L68" s="12" t="n">
        <v>173</v>
      </c>
      <c r="M68" s="12" t="n">
        <v>57</v>
      </c>
      <c r="N68" s="38" t="n">
        <f aca="false">B68+C68+D68+E68+F68+G68+H68+I68+J68+K68+L68+M68</f>
        <v>1985</v>
      </c>
      <c r="P68" s="1"/>
    </row>
    <row r="69" customFormat="false" ht="15.75" hidden="false" customHeight="false" outlineLevel="0" collapsed="false">
      <c r="A69" s="11" t="s">
        <v>39</v>
      </c>
      <c r="B69" s="12" t="n">
        <v>500</v>
      </c>
      <c r="C69" s="12" t="n">
        <v>760</v>
      </c>
      <c r="D69" s="12" t="n">
        <v>920</v>
      </c>
      <c r="E69" s="12" t="n">
        <v>1020</v>
      </c>
      <c r="F69" s="12" t="n">
        <v>820</v>
      </c>
      <c r="G69" s="12" t="n">
        <v>480</v>
      </c>
      <c r="H69" s="12" t="n">
        <v>620</v>
      </c>
      <c r="I69" s="12" t="n">
        <v>720</v>
      </c>
      <c r="J69" s="12" t="n">
        <v>820</v>
      </c>
      <c r="K69" s="12" t="n">
        <v>820</v>
      </c>
      <c r="L69" s="12" t="n">
        <v>740</v>
      </c>
      <c r="M69" s="12" t="n">
        <v>430</v>
      </c>
      <c r="N69" s="38" t="n">
        <f aca="false">M69+L69+K69+J69+I69+H69+G69+F69+E69+D69+C69+B69</f>
        <v>8650</v>
      </c>
      <c r="P69" s="1"/>
    </row>
    <row r="70" customFormat="false" ht="15.75" hidden="false" customHeight="false" outlineLevel="0" collapsed="false">
      <c r="A70" s="34" t="s">
        <v>40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 t="n">
        <f aca="false">N71</f>
        <v>3510</v>
      </c>
      <c r="O70" s="1" t="n">
        <v>2861</v>
      </c>
      <c r="P70" s="1"/>
    </row>
    <row r="71" customFormat="false" ht="15.75" hidden="false" customHeight="false" outlineLevel="0" collapsed="false">
      <c r="A71" s="11" t="s">
        <v>41</v>
      </c>
      <c r="B71" s="39" t="n">
        <v>150</v>
      </c>
      <c r="C71" s="39" t="n">
        <v>350</v>
      </c>
      <c r="D71" s="39" t="n">
        <v>450</v>
      </c>
      <c r="E71" s="39" t="n">
        <v>450</v>
      </c>
      <c r="F71" s="39" t="n">
        <v>450</v>
      </c>
      <c r="G71" s="39" t="n">
        <v>450</v>
      </c>
      <c r="H71" s="39" t="n">
        <v>300</v>
      </c>
      <c r="I71" s="39" t="n">
        <v>280</v>
      </c>
      <c r="J71" s="39" t="n">
        <v>280</v>
      </c>
      <c r="K71" s="39" t="n">
        <v>150</v>
      </c>
      <c r="L71" s="39" t="n">
        <v>150</v>
      </c>
      <c r="M71" s="39" t="n">
        <v>50</v>
      </c>
      <c r="N71" s="13" t="n">
        <f aca="false">M71+L71+K71+J71+I71+H71+G71+F71+E71+D71+C71+B71</f>
        <v>3510</v>
      </c>
      <c r="P71" s="1"/>
    </row>
    <row r="72" customFormat="false" ht="15.75" hidden="false" customHeight="false" outlineLevel="0" collapsed="false">
      <c r="A72" s="34" t="s">
        <v>42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 t="n">
        <f aca="false">N73</f>
        <v>2090</v>
      </c>
      <c r="O72" s="1" t="n">
        <v>2270</v>
      </c>
      <c r="P72" s="1"/>
    </row>
    <row r="73" customFormat="false" ht="15.75" hidden="false" customHeight="false" outlineLevel="0" collapsed="false">
      <c r="A73" s="11" t="s">
        <v>43</v>
      </c>
      <c r="B73" s="12" t="n">
        <v>50</v>
      </c>
      <c r="C73" s="12" t="n">
        <v>300</v>
      </c>
      <c r="D73" s="12" t="n">
        <v>250</v>
      </c>
      <c r="E73" s="12" t="n">
        <v>250</v>
      </c>
      <c r="F73" s="12" t="n">
        <v>250</v>
      </c>
      <c r="G73" s="12" t="n">
        <v>200</v>
      </c>
      <c r="H73" s="12" t="n">
        <v>200</v>
      </c>
      <c r="I73" s="12" t="n">
        <v>200</v>
      </c>
      <c r="J73" s="12" t="n">
        <v>150</v>
      </c>
      <c r="K73" s="12" t="n">
        <v>150</v>
      </c>
      <c r="L73" s="12" t="n">
        <v>90</v>
      </c>
      <c r="M73" s="12"/>
      <c r="N73" s="13" t="n">
        <f aca="false">L73+K73+J73+I73+H73+G73+F73+E73+D73+C73+B73</f>
        <v>2090</v>
      </c>
      <c r="P73" s="1"/>
    </row>
    <row r="74" customFormat="false" ht="15" hidden="false" customHeight="false" outlineLevel="0" collapsed="false">
      <c r="A74" s="34" t="s">
        <v>44</v>
      </c>
      <c r="B74" s="40" t="n">
        <v>470</v>
      </c>
      <c r="C74" s="40" t="n">
        <v>1280</v>
      </c>
      <c r="D74" s="40" t="n">
        <v>2037</v>
      </c>
      <c r="E74" s="40" t="n">
        <v>2418</v>
      </c>
      <c r="F74" s="40" t="n">
        <v>2045</v>
      </c>
      <c r="G74" s="40" t="n">
        <v>659</v>
      </c>
      <c r="H74" s="40" t="n">
        <v>630</v>
      </c>
      <c r="I74" s="40" t="n">
        <v>688</v>
      </c>
      <c r="J74" s="40" t="n">
        <v>1246</v>
      </c>
      <c r="K74" s="40" t="n">
        <v>1320</v>
      </c>
      <c r="L74" s="40" t="n">
        <v>827</v>
      </c>
      <c r="M74" s="41"/>
      <c r="N74" s="34" t="n">
        <f aca="false">L74+K74+J74+I74+H74+G74+F74+E74+D74+C74+B74</f>
        <v>13620</v>
      </c>
      <c r="O74" s="1" t="n">
        <v>13527</v>
      </c>
      <c r="P74" s="1"/>
    </row>
    <row r="75" customFormat="false" ht="15" hidden="false" customHeight="false" outlineLevel="0" collapsed="false">
      <c r="A75" s="34" t="s">
        <v>45</v>
      </c>
      <c r="B75" s="42" t="n">
        <v>119</v>
      </c>
      <c r="C75" s="42" t="n">
        <v>358</v>
      </c>
      <c r="D75" s="42" t="n">
        <v>358</v>
      </c>
      <c r="E75" s="42" t="n">
        <v>358</v>
      </c>
      <c r="F75" s="42" t="n">
        <v>358</v>
      </c>
      <c r="G75" s="42" t="n">
        <v>358</v>
      </c>
      <c r="H75" s="42" t="n">
        <v>358</v>
      </c>
      <c r="I75" s="43" t="n">
        <v>358</v>
      </c>
      <c r="J75" s="42" t="n">
        <v>358</v>
      </c>
      <c r="K75" s="44" t="n">
        <v>358</v>
      </c>
      <c r="L75" s="42" t="n">
        <v>358</v>
      </c>
      <c r="M75" s="42" t="n">
        <v>59</v>
      </c>
      <c r="N75" s="34" t="n">
        <f aca="false">M75+L75+K75+J75+I75+H75+G75+F75+E75+D75+C75+B75</f>
        <v>3758</v>
      </c>
      <c r="O75" s="45" t="n">
        <v>2856</v>
      </c>
      <c r="P75" s="1"/>
    </row>
    <row r="76" customFormat="false" ht="15" hidden="false" customHeight="false" outlineLevel="0" collapsed="false">
      <c r="A76" s="34" t="s">
        <v>46</v>
      </c>
      <c r="B76" s="34" t="n">
        <v>800</v>
      </c>
      <c r="C76" s="46" t="n">
        <v>900</v>
      </c>
      <c r="D76" s="46" t="n">
        <v>900</v>
      </c>
      <c r="E76" s="46" t="n">
        <v>1000</v>
      </c>
      <c r="F76" s="46" t="n">
        <v>750</v>
      </c>
      <c r="G76" s="46" t="n">
        <v>750</v>
      </c>
      <c r="H76" s="46" t="n">
        <v>700</v>
      </c>
      <c r="I76" s="46" t="n">
        <v>700</v>
      </c>
      <c r="J76" s="46" t="n">
        <v>1000</v>
      </c>
      <c r="K76" s="46" t="n">
        <v>800</v>
      </c>
      <c r="L76" s="46" t="n">
        <v>500</v>
      </c>
      <c r="M76" s="41"/>
      <c r="N76" s="34" t="n">
        <f aca="false">L76+K76+J76+I76+H76+G76+F76+E76+D76+C76+B76</f>
        <v>8800</v>
      </c>
      <c r="O76" s="45" t="n">
        <v>4967</v>
      </c>
      <c r="P76" s="1"/>
    </row>
    <row r="77" customFormat="false" ht="15" hidden="false" customHeight="false" outlineLevel="0" collapsed="false">
      <c r="A77" s="34" t="s">
        <v>47</v>
      </c>
      <c r="B77" s="47" t="n">
        <f aca="false">858+166</f>
        <v>1024</v>
      </c>
      <c r="C77" s="47" t="n">
        <f aca="false">1530+174</f>
        <v>1704</v>
      </c>
      <c r="D77" s="47" t="n">
        <f aca="false">1722+166</f>
        <v>1888</v>
      </c>
      <c r="E77" s="47" t="n">
        <f aca="false">1336+166</f>
        <v>1502</v>
      </c>
      <c r="F77" s="47" t="n">
        <v>847</v>
      </c>
      <c r="G77" s="47" t="n">
        <v>566</v>
      </c>
      <c r="H77" s="47" t="n">
        <v>566</v>
      </c>
      <c r="I77" s="47" t="n">
        <v>566</v>
      </c>
      <c r="J77" s="47" t="n">
        <v>1066</v>
      </c>
      <c r="K77" s="47" t="n">
        <v>1766</v>
      </c>
      <c r="L77" s="47" t="n">
        <v>765</v>
      </c>
      <c r="M77" s="47" t="n">
        <v>166</v>
      </c>
      <c r="N77" s="34" t="n">
        <f aca="false">M77+L77+K77+J77+I77+H77+G77+F77+E77+D77+C77+B77</f>
        <v>12426</v>
      </c>
      <c r="O77" s="45" t="n">
        <v>11943</v>
      </c>
      <c r="P77" s="1"/>
    </row>
    <row r="78" customFormat="false" ht="15" hidden="false" customHeight="false" outlineLevel="0" collapsed="false">
      <c r="A78" s="34" t="s">
        <v>48</v>
      </c>
      <c r="B78" s="41" t="n">
        <v>22</v>
      </c>
      <c r="C78" s="41" t="n">
        <v>363</v>
      </c>
      <c r="D78" s="41" t="n">
        <v>264</v>
      </c>
      <c r="E78" s="41" t="n">
        <v>329</v>
      </c>
      <c r="F78" s="41" t="n">
        <v>221</v>
      </c>
      <c r="G78" s="41" t="n">
        <v>241</v>
      </c>
      <c r="H78" s="41" t="n">
        <v>90</v>
      </c>
      <c r="I78" s="41" t="n">
        <v>83</v>
      </c>
      <c r="J78" s="41" t="n">
        <v>197</v>
      </c>
      <c r="K78" s="41" t="n">
        <v>235</v>
      </c>
      <c r="L78" s="41" t="n">
        <v>140</v>
      </c>
      <c r="M78" s="41" t="n">
        <v>19</v>
      </c>
      <c r="N78" s="34" t="n">
        <f aca="false">M78+L78+K78+J78+I78+H78+G78+F78+E78+D78+C78+B78</f>
        <v>2204</v>
      </c>
      <c r="O78" s="45" t="n">
        <v>2203</v>
      </c>
      <c r="P78" s="1"/>
    </row>
    <row r="79" customFormat="false" ht="15" hidden="false" customHeight="false" outlineLevel="0" collapsed="false">
      <c r="A79" s="34" t="s">
        <v>49</v>
      </c>
      <c r="B79" s="48" t="n">
        <v>4400</v>
      </c>
      <c r="C79" s="48" t="n">
        <v>9100</v>
      </c>
      <c r="D79" s="48" t="n">
        <v>8900</v>
      </c>
      <c r="E79" s="48" t="n">
        <v>9200</v>
      </c>
      <c r="F79" s="48" t="n">
        <v>8900</v>
      </c>
      <c r="G79" s="48" t="n">
        <v>7600</v>
      </c>
      <c r="H79" s="48" t="n">
        <v>3700</v>
      </c>
      <c r="I79" s="48" t="n">
        <v>3500</v>
      </c>
      <c r="J79" s="48" t="n">
        <v>5600</v>
      </c>
      <c r="K79" s="48" t="n">
        <v>9100</v>
      </c>
      <c r="L79" s="48" t="n">
        <v>9400</v>
      </c>
      <c r="M79" s="48" t="n">
        <v>8600</v>
      </c>
      <c r="N79" s="34" t="n">
        <f aca="false">M79+L79+K79+J79+I79+H79+G79+F79+E79+D79+C79+B79</f>
        <v>88000</v>
      </c>
      <c r="O79" s="45" t="n">
        <v>90093</v>
      </c>
      <c r="P79" s="1"/>
    </row>
    <row r="80" customFormat="false" ht="15" hidden="false" customHeight="false" outlineLevel="0" collapsed="false">
      <c r="A80" s="34" t="s">
        <v>50</v>
      </c>
      <c r="B80" s="49" t="n">
        <v>852</v>
      </c>
      <c r="C80" s="49" t="n">
        <v>1826</v>
      </c>
      <c r="D80" s="49" t="n">
        <v>1995</v>
      </c>
      <c r="E80" s="49" t="n">
        <v>2055</v>
      </c>
      <c r="F80" s="49" t="n">
        <v>1253</v>
      </c>
      <c r="G80" s="49" t="n">
        <v>55</v>
      </c>
      <c r="H80" s="49" t="n">
        <v>55</v>
      </c>
      <c r="I80" s="49" t="n">
        <v>55</v>
      </c>
      <c r="J80" s="49" t="n">
        <v>1955</v>
      </c>
      <c r="K80" s="49" t="n">
        <v>1870</v>
      </c>
      <c r="L80" s="49" t="n">
        <v>1050</v>
      </c>
      <c r="M80" s="49" t="n">
        <v>675</v>
      </c>
      <c r="N80" s="34" t="n">
        <f aca="false">M80+L80+K80+J80+I80+H80+G80+F80+E80+D80+C80+B80</f>
        <v>13696</v>
      </c>
      <c r="O80" s="45" t="n">
        <v>13196</v>
      </c>
      <c r="P80" s="1"/>
    </row>
    <row r="81" customFormat="false" ht="15" hidden="false" customHeight="false" outlineLevel="0" collapsed="false">
      <c r="A81" s="34" t="s">
        <v>51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34" t="n">
        <v>0</v>
      </c>
      <c r="O81" s="1" t="n">
        <v>656</v>
      </c>
      <c r="P81" s="1"/>
    </row>
    <row r="82" customFormat="false" ht="15.75" hidden="false" customHeight="false" outlineLevel="0" collapsed="false">
      <c r="A82" s="50" t="s">
        <v>52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2" t="n">
        <f aca="false">N81+N80+N79+N78+N76+N77+N75+NQ8163+N73+N71+N67+N63+N59+N56+N52+N47+N74</f>
        <v>187453</v>
      </c>
      <c r="P82" s="1"/>
    </row>
    <row r="83" customFormat="false" ht="12.75" hidden="false" customHeight="false" outlineLevel="0" collapsed="false">
      <c r="P83" s="1"/>
    </row>
    <row r="84" customFormat="false" ht="35.05" hidden="false" customHeight="true" outlineLevel="0" collapsed="false">
      <c r="A84" s="53" t="s">
        <v>55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P84" s="1"/>
    </row>
    <row r="85" customFormat="false" ht="15" hidden="false" customHeight="false" outlineLevel="0" collapsed="false">
      <c r="A85" s="54" t="s">
        <v>56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P85" s="1"/>
    </row>
    <row r="86" customFormat="false" ht="15.75" hidden="false" customHeight="true" outlineLevel="0" collapsed="false">
      <c r="A86" s="55" t="s">
        <v>57</v>
      </c>
      <c r="B86" s="56" t="s">
        <v>58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P86" s="1"/>
    </row>
    <row r="87" customFormat="false" ht="15.75" hidden="false" customHeight="false" outlineLevel="0" collapsed="false">
      <c r="A87" s="55"/>
      <c r="B87" s="33" t="s">
        <v>4</v>
      </c>
      <c r="C87" s="33" t="s">
        <v>5</v>
      </c>
      <c r="D87" s="33" t="s">
        <v>6</v>
      </c>
      <c r="E87" s="33" t="s">
        <v>7</v>
      </c>
      <c r="F87" s="33" t="s">
        <v>8</v>
      </c>
      <c r="G87" s="33" t="s">
        <v>9</v>
      </c>
      <c r="H87" s="33" t="s">
        <v>10</v>
      </c>
      <c r="I87" s="33" t="s">
        <v>11</v>
      </c>
      <c r="J87" s="33" t="s">
        <v>12</v>
      </c>
      <c r="K87" s="33" t="s">
        <v>13</v>
      </c>
      <c r="L87" s="33" t="s">
        <v>14</v>
      </c>
      <c r="M87" s="33" t="s">
        <v>15</v>
      </c>
      <c r="N87" s="7" t="s">
        <v>16</v>
      </c>
      <c r="P87" s="1"/>
    </row>
    <row r="88" customFormat="false" ht="15" hidden="false" customHeight="false" outlineLevel="0" collapsed="false">
      <c r="A88" s="55"/>
      <c r="B88" s="33" t="n">
        <v>1</v>
      </c>
      <c r="C88" s="33" t="n">
        <v>2</v>
      </c>
      <c r="D88" s="33" t="n">
        <v>3</v>
      </c>
      <c r="E88" s="33" t="n">
        <v>4</v>
      </c>
      <c r="F88" s="33" t="n">
        <v>5</v>
      </c>
      <c r="G88" s="33" t="n">
        <v>6</v>
      </c>
      <c r="H88" s="33" t="n">
        <v>7</v>
      </c>
      <c r="I88" s="33" t="n">
        <v>8</v>
      </c>
      <c r="J88" s="33" t="n">
        <v>9</v>
      </c>
      <c r="K88" s="33" t="n">
        <v>10</v>
      </c>
      <c r="L88" s="33" t="n">
        <v>11</v>
      </c>
      <c r="M88" s="33" t="n">
        <v>12</v>
      </c>
      <c r="N88" s="32"/>
      <c r="P88" s="1"/>
    </row>
    <row r="89" customFormat="false" ht="15.75" hidden="false" customHeight="false" outlineLevel="0" collapsed="false">
      <c r="A89" s="57" t="s">
        <v>17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 t="n">
        <f aca="false">N90+N91+N92</f>
        <v>93</v>
      </c>
      <c r="P89" s="1"/>
    </row>
    <row r="90" customFormat="false" ht="15.75" hidden="false" customHeight="false" outlineLevel="0" collapsed="false">
      <c r="A90" s="11" t="s">
        <v>18</v>
      </c>
      <c r="B90" s="12"/>
      <c r="C90" s="12" t="n">
        <v>52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 t="n">
        <f aca="false">C90</f>
        <v>52</v>
      </c>
      <c r="P90" s="1"/>
    </row>
    <row r="91" customFormat="false" ht="15.75" hidden="false" customHeight="false" outlineLevel="0" collapsed="false">
      <c r="A91" s="11" t="s">
        <v>19</v>
      </c>
      <c r="B91" s="12"/>
      <c r="C91" s="12" t="n">
        <v>10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 t="n">
        <f aca="false">C91</f>
        <v>10</v>
      </c>
      <c r="P91" s="1"/>
    </row>
    <row r="92" customFormat="false" ht="15.75" hidden="false" customHeight="false" outlineLevel="0" collapsed="false">
      <c r="A92" s="11" t="s">
        <v>21</v>
      </c>
      <c r="B92" s="12"/>
      <c r="C92" s="12" t="n">
        <v>31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 t="n">
        <f aca="false">C92</f>
        <v>31</v>
      </c>
      <c r="P92" s="1"/>
    </row>
    <row r="93" customFormat="false" ht="15.75" hidden="false" customHeight="false" outlineLevel="0" collapsed="false">
      <c r="A93" s="57" t="s">
        <v>22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 t="n">
        <f aca="false">N94</f>
        <v>100</v>
      </c>
      <c r="P93" s="1"/>
    </row>
    <row r="94" customFormat="false" ht="15.75" hidden="false" customHeight="false" outlineLevel="0" collapsed="false">
      <c r="A94" s="19" t="s">
        <v>23</v>
      </c>
      <c r="B94" s="12"/>
      <c r="C94" s="12" t="n">
        <v>100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 t="n">
        <v>100</v>
      </c>
      <c r="P94" s="1"/>
    </row>
    <row r="95" customFormat="false" ht="15.75" hidden="false" customHeight="false" outlineLevel="0" collapsed="false">
      <c r="A95" s="57" t="s">
        <v>26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 t="n">
        <f aca="false">N96</f>
        <v>219</v>
      </c>
      <c r="P95" s="1"/>
    </row>
    <row r="96" customFormat="false" ht="24.6" hidden="false" customHeight="true" outlineLevel="0" collapsed="false">
      <c r="A96" s="11" t="s">
        <v>27</v>
      </c>
      <c r="B96" s="13"/>
      <c r="C96" s="13"/>
      <c r="D96" s="13" t="n">
        <v>70</v>
      </c>
      <c r="E96" s="13" t="n">
        <v>70</v>
      </c>
      <c r="F96" s="12" t="n">
        <v>79</v>
      </c>
      <c r="G96" s="12"/>
      <c r="H96" s="12"/>
      <c r="I96" s="12"/>
      <c r="J96" s="12"/>
      <c r="K96" s="12"/>
      <c r="L96" s="12"/>
      <c r="M96" s="12"/>
      <c r="N96" s="13" t="n">
        <f aca="false">F96+E96+D96</f>
        <v>219</v>
      </c>
      <c r="P96" s="1"/>
    </row>
    <row r="97" customFormat="false" ht="7.45" hidden="true" customHeight="true" outlineLevel="0" collapsed="false">
      <c r="A97" s="57" t="s">
        <v>29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 t="n">
        <f aca="false">SUM(B97:M97)</f>
        <v>0</v>
      </c>
      <c r="P97" s="1"/>
    </row>
    <row r="98" customFormat="false" ht="15.75" hidden="true" customHeight="false" outlineLevel="0" collapsed="false">
      <c r="A98" s="11" t="s">
        <v>30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P98" s="1"/>
    </row>
    <row r="99" customFormat="false" ht="15.75" hidden="true" customHeight="false" outlineLevel="0" collapsed="false">
      <c r="A99" s="11" t="s">
        <v>31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P99" s="1"/>
    </row>
    <row r="100" customFormat="false" ht="15.75" hidden="true" customHeight="false" outlineLevel="0" collapsed="false">
      <c r="A100" s="11" t="s">
        <v>32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P100" s="1"/>
    </row>
    <row r="101" customFormat="false" ht="15.75" hidden="false" customHeight="false" outlineLevel="0" collapsed="false">
      <c r="A101" s="57" t="s">
        <v>33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 t="n">
        <f aca="false">N102</f>
        <v>55</v>
      </c>
      <c r="P101" s="1"/>
    </row>
    <row r="102" customFormat="false" ht="15.75" hidden="false" customHeight="false" outlineLevel="0" collapsed="false">
      <c r="A102" s="11" t="s">
        <v>36</v>
      </c>
      <c r="B102" s="12" t="n">
        <v>51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 t="n">
        <v>55</v>
      </c>
      <c r="P102" s="1"/>
    </row>
    <row r="103" customFormat="false" ht="15.75" hidden="false" customHeight="false" outlineLevel="0" collapsed="false">
      <c r="A103" s="57" t="s">
        <v>37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 t="n">
        <f aca="false">N104</f>
        <v>177</v>
      </c>
      <c r="P103" s="1"/>
    </row>
    <row r="104" customFormat="false" ht="15.75" hidden="false" customHeight="false" outlineLevel="0" collapsed="false">
      <c r="A104" s="11" t="s">
        <v>39</v>
      </c>
      <c r="B104" s="12"/>
      <c r="C104" s="12" t="n">
        <v>107</v>
      </c>
      <c r="D104" s="12"/>
      <c r="E104" s="12"/>
      <c r="F104" s="12" t="n">
        <v>15</v>
      </c>
      <c r="G104" s="12" t="n">
        <v>55</v>
      </c>
      <c r="H104" s="12"/>
      <c r="I104" s="12"/>
      <c r="J104" s="12"/>
      <c r="K104" s="12"/>
      <c r="L104" s="12"/>
      <c r="M104" s="12"/>
      <c r="N104" s="13" t="n">
        <f aca="false">G104+F104+C104</f>
        <v>177</v>
      </c>
      <c r="P104" s="1"/>
    </row>
    <row r="105" customFormat="false" ht="15.75" hidden="true" customHeight="false" outlineLevel="0" collapsed="false">
      <c r="A105" s="57" t="s">
        <v>40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 t="n">
        <f aca="false">SUM(B105:M105)</f>
        <v>0</v>
      </c>
      <c r="P105" s="1"/>
    </row>
    <row r="106" customFormat="false" ht="15.75" hidden="true" customHeight="false" outlineLevel="0" collapsed="false">
      <c r="A106" s="11" t="s">
        <v>41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P106" s="1"/>
    </row>
    <row r="107" customFormat="false" ht="15.75" hidden="false" customHeight="false" outlineLevel="0" collapsed="false">
      <c r="A107" s="57" t="s">
        <v>42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 t="n">
        <f aca="false">N108</f>
        <v>6</v>
      </c>
      <c r="P107" s="1"/>
    </row>
    <row r="108" customFormat="false" ht="15.75" hidden="false" customHeight="false" outlineLevel="0" collapsed="false">
      <c r="A108" s="11" t="s">
        <v>43</v>
      </c>
      <c r="B108" s="12"/>
      <c r="C108" s="12" t="n">
        <v>3</v>
      </c>
      <c r="D108" s="12" t="n">
        <v>1</v>
      </c>
      <c r="E108" s="12" t="n">
        <v>1</v>
      </c>
      <c r="F108" s="12"/>
      <c r="G108" s="12"/>
      <c r="H108" s="12"/>
      <c r="I108" s="12"/>
      <c r="J108" s="12"/>
      <c r="K108" s="12"/>
      <c r="L108" s="12" t="n">
        <v>1</v>
      </c>
      <c r="M108" s="12"/>
      <c r="N108" s="13" t="n">
        <v>6</v>
      </c>
      <c r="P108" s="1"/>
    </row>
    <row r="109" customFormat="false" ht="15.75" hidden="false" customHeight="false" outlineLevel="0" collapsed="false">
      <c r="A109" s="57" t="s">
        <v>44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 t="n">
        <v>84</v>
      </c>
      <c r="M109" s="57"/>
      <c r="N109" s="57" t="n">
        <v>84</v>
      </c>
      <c r="P109" s="1"/>
    </row>
    <row r="110" customFormat="false" ht="15.75" hidden="false" customHeight="false" outlineLevel="0" collapsed="false">
      <c r="A110" s="57" t="s">
        <v>45</v>
      </c>
      <c r="B110" s="57"/>
      <c r="C110" s="57"/>
      <c r="D110" s="57" t="n">
        <v>10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 t="n">
        <v>10</v>
      </c>
      <c r="P110" s="1"/>
    </row>
    <row r="111" customFormat="false" ht="15.75" hidden="false" customHeight="false" outlineLevel="0" collapsed="false">
      <c r="A111" s="57" t="s">
        <v>59</v>
      </c>
      <c r="B111" s="57" t="n">
        <v>81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 t="n">
        <v>81</v>
      </c>
      <c r="P111" s="1"/>
    </row>
    <row r="112" customFormat="false" ht="15" hidden="false" customHeight="false" outlineLevel="0" collapsed="false">
      <c r="A112" s="57" t="s">
        <v>49</v>
      </c>
      <c r="B112" s="57"/>
      <c r="C112" s="57"/>
      <c r="D112" s="58" t="n">
        <v>133</v>
      </c>
      <c r="E112" s="58" t="n">
        <v>57</v>
      </c>
      <c r="F112" s="58" t="n">
        <v>106</v>
      </c>
      <c r="G112" s="57"/>
      <c r="H112" s="57"/>
      <c r="I112" s="57"/>
      <c r="J112" s="57"/>
      <c r="K112" s="57" t="n">
        <v>15</v>
      </c>
      <c r="L112" s="57"/>
      <c r="M112" s="57"/>
      <c r="N112" s="59" t="n">
        <f aca="false">D112+E112+F112+K112</f>
        <v>311</v>
      </c>
      <c r="P112" s="1"/>
    </row>
    <row r="113" customFormat="false" ht="15" hidden="false" customHeight="false" outlineLevel="0" collapsed="false">
      <c r="A113" s="57" t="s">
        <v>50</v>
      </c>
      <c r="B113" s="57" t="n">
        <v>3</v>
      </c>
      <c r="C113" s="60" t="n">
        <v>10</v>
      </c>
      <c r="D113" s="60" t="n">
        <v>17</v>
      </c>
      <c r="E113" s="60" t="n">
        <v>35</v>
      </c>
      <c r="F113" s="57" t="n">
        <v>20</v>
      </c>
      <c r="G113" s="57" t="n">
        <v>20</v>
      </c>
      <c r="H113" s="57" t="n">
        <v>5</v>
      </c>
      <c r="I113" s="57" t="n">
        <v>5</v>
      </c>
      <c r="J113" s="57" t="n">
        <v>5</v>
      </c>
      <c r="K113" s="57" t="n">
        <v>5</v>
      </c>
      <c r="L113" s="57" t="n">
        <v>5</v>
      </c>
      <c r="M113" s="57" t="n">
        <v>0</v>
      </c>
      <c r="N113" s="57" t="n">
        <f aca="false">L113+K113+J113+I113+H113+G113+F113+E113+D113+C113+B113</f>
        <v>130</v>
      </c>
      <c r="P113" s="1"/>
    </row>
    <row r="114" customFormat="false" ht="15" hidden="false" customHeight="false" outlineLevel="0" collapsed="false">
      <c r="A114" s="3" t="s">
        <v>52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57" t="n">
        <f aca="false">N113+N112+N111+N110+N109+N107+N103+N101+N95+N93+N89</f>
        <v>1266</v>
      </c>
      <c r="P114" s="1"/>
    </row>
    <row r="115" customFormat="false" ht="15.75" hidden="false" customHeight="false" outlineLevel="0" collapsed="false">
      <c r="P115" s="1"/>
    </row>
    <row r="116" customFormat="false" ht="26.85" hidden="false" customHeight="true" outlineLevel="0" collapsed="false">
      <c r="A116" s="61" t="s">
        <v>60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P116" s="1"/>
    </row>
    <row r="117" customFormat="false" ht="26.85" hidden="false" customHeight="true" outlineLevel="0" collapsed="false">
      <c r="A117" s="62" t="s">
        <v>61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P117" s="1"/>
    </row>
    <row r="118" customFormat="false" ht="37.3" hidden="false" customHeight="true" outlineLevel="0" collapsed="false">
      <c r="A118" s="63" t="s">
        <v>62</v>
      </c>
      <c r="B118" s="56" t="s">
        <v>63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P118" s="1"/>
    </row>
    <row r="119" customFormat="false" ht="26.85" hidden="false" customHeight="true" outlineLevel="0" collapsed="false">
      <c r="A119" s="63"/>
      <c r="B119" s="33" t="s">
        <v>4</v>
      </c>
      <c r="C119" s="33" t="s">
        <v>5</v>
      </c>
      <c r="D119" s="33" t="s">
        <v>6</v>
      </c>
      <c r="E119" s="33" t="s">
        <v>7</v>
      </c>
      <c r="F119" s="33" t="s">
        <v>8</v>
      </c>
      <c r="G119" s="33" t="s">
        <v>9</v>
      </c>
      <c r="H119" s="33" t="s">
        <v>10</v>
      </c>
      <c r="I119" s="33" t="s">
        <v>11</v>
      </c>
      <c r="J119" s="33" t="s">
        <v>12</v>
      </c>
      <c r="K119" s="33" t="s">
        <v>13</v>
      </c>
      <c r="L119" s="33" t="s">
        <v>14</v>
      </c>
      <c r="M119" s="33" t="s">
        <v>15</v>
      </c>
      <c r="N119" s="7" t="s">
        <v>16</v>
      </c>
      <c r="P119" s="1"/>
    </row>
    <row r="120" customFormat="false" ht="15.75" hidden="false" customHeight="true" outlineLevel="0" collapsed="false">
      <c r="A120" s="63"/>
      <c r="B120" s="33" t="n">
        <v>1</v>
      </c>
      <c r="C120" s="33" t="n">
        <v>2</v>
      </c>
      <c r="D120" s="33" t="n">
        <v>3</v>
      </c>
      <c r="E120" s="33" t="n">
        <v>4</v>
      </c>
      <c r="F120" s="33" t="n">
        <v>5</v>
      </c>
      <c r="G120" s="33" t="n">
        <v>6</v>
      </c>
      <c r="H120" s="33" t="n">
        <v>7</v>
      </c>
      <c r="I120" s="33" t="n">
        <v>8</v>
      </c>
      <c r="J120" s="33" t="n">
        <v>9</v>
      </c>
      <c r="K120" s="33" t="n">
        <v>10</v>
      </c>
      <c r="L120" s="33" t="n">
        <v>11</v>
      </c>
      <c r="M120" s="33" t="n">
        <v>12</v>
      </c>
      <c r="N120" s="32"/>
      <c r="P120" s="1"/>
    </row>
    <row r="121" customFormat="false" ht="15" hidden="false" customHeight="false" outlineLevel="0" collapsed="false">
      <c r="A121" s="64" t="s">
        <v>17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 t="n">
        <f aca="false">N122+N123+N124+N125</f>
        <v>148</v>
      </c>
      <c r="P121" s="1"/>
    </row>
    <row r="122" customFormat="false" ht="15" hidden="false" customHeight="false" outlineLevel="0" collapsed="false">
      <c r="A122" s="11" t="s">
        <v>18</v>
      </c>
      <c r="B122" s="12"/>
      <c r="C122" s="12"/>
      <c r="D122" s="12" t="n">
        <v>87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 t="n">
        <f aca="false">D122</f>
        <v>87</v>
      </c>
      <c r="P122" s="1"/>
    </row>
    <row r="123" customFormat="false" ht="15" hidden="false" customHeight="false" outlineLevel="0" collapsed="false">
      <c r="A123" s="11" t="s">
        <v>19</v>
      </c>
      <c r="B123" s="12"/>
      <c r="C123" s="12" t="n">
        <v>16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 t="n">
        <v>16</v>
      </c>
      <c r="P123" s="1"/>
    </row>
    <row r="124" customFormat="false" ht="15" hidden="false" customHeight="false" outlineLevel="0" collapsed="false">
      <c r="A124" s="11" t="s">
        <v>20</v>
      </c>
      <c r="B124" s="12"/>
      <c r="C124" s="12"/>
      <c r="D124" s="15" t="n">
        <v>14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 t="n">
        <v>14</v>
      </c>
      <c r="P124" s="1"/>
    </row>
    <row r="125" customFormat="false" ht="15" hidden="false" customHeight="false" outlineLevel="0" collapsed="false">
      <c r="A125" s="11" t="s">
        <v>21</v>
      </c>
      <c r="B125" s="12"/>
      <c r="C125" s="12" t="n">
        <v>31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 t="n">
        <v>31</v>
      </c>
      <c r="P125" s="1"/>
    </row>
    <row r="126" customFormat="false" ht="15" hidden="false" customHeight="false" outlineLevel="0" collapsed="false">
      <c r="A126" s="64" t="s">
        <v>22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 t="n">
        <f aca="false">N127+N128+N129</f>
        <v>118</v>
      </c>
      <c r="P126" s="1"/>
    </row>
    <row r="127" customFormat="false" ht="15" hidden="false" customHeight="false" outlineLevel="0" collapsed="false">
      <c r="A127" s="11" t="s">
        <v>23</v>
      </c>
      <c r="B127" s="17"/>
      <c r="C127" s="17"/>
      <c r="D127" s="17" t="n">
        <v>67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2" t="n">
        <v>67</v>
      </c>
      <c r="P127" s="1"/>
    </row>
    <row r="128" customFormat="false" ht="15" hidden="false" customHeight="false" outlineLevel="0" collapsed="false">
      <c r="A128" s="11" t="s">
        <v>24</v>
      </c>
      <c r="B128" s="17"/>
      <c r="C128" s="17" t="n">
        <v>23</v>
      </c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2" t="n">
        <v>23</v>
      </c>
      <c r="P128" s="1"/>
    </row>
    <row r="129" customFormat="false" ht="15" hidden="false" customHeight="false" outlineLevel="0" collapsed="false">
      <c r="A129" s="11" t="s">
        <v>25</v>
      </c>
      <c r="B129" s="17"/>
      <c r="C129" s="17"/>
      <c r="D129" s="17" t="n">
        <v>28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2" t="n">
        <v>28</v>
      </c>
      <c r="P129" s="1"/>
    </row>
    <row r="130" customFormat="false" ht="15" hidden="false" customHeight="false" outlineLevel="0" collapsed="false">
      <c r="A130" s="64" t="s">
        <v>26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 t="n">
        <f aca="false">N131+N132</f>
        <v>156</v>
      </c>
      <c r="P130" s="1"/>
    </row>
    <row r="131" customFormat="false" ht="15" hidden="false" customHeight="false" outlineLevel="0" collapsed="false">
      <c r="A131" s="11" t="s">
        <v>27</v>
      </c>
      <c r="B131" s="13"/>
      <c r="C131" s="13" t="n">
        <v>30</v>
      </c>
      <c r="D131" s="13" t="n">
        <v>30</v>
      </c>
      <c r="E131" s="13" t="n">
        <v>30</v>
      </c>
      <c r="F131" s="13" t="n">
        <v>30</v>
      </c>
      <c r="G131" s="12"/>
      <c r="H131" s="12"/>
      <c r="I131" s="12"/>
      <c r="J131" s="12"/>
      <c r="K131" s="12"/>
      <c r="L131" s="12"/>
      <c r="M131" s="12"/>
      <c r="N131" s="12" t="n">
        <f aca="false">F131+E131+D131+C131</f>
        <v>120</v>
      </c>
      <c r="P131" s="1"/>
    </row>
    <row r="132" customFormat="false" ht="15" hidden="false" customHeight="false" outlineLevel="0" collapsed="false">
      <c r="A132" s="11" t="s">
        <v>28</v>
      </c>
      <c r="B132" s="13"/>
      <c r="C132" s="13"/>
      <c r="D132" s="13"/>
      <c r="E132" s="13" t="n">
        <v>36</v>
      </c>
      <c r="F132" s="13"/>
      <c r="G132" s="12"/>
      <c r="H132" s="12"/>
      <c r="I132" s="12"/>
      <c r="J132" s="12"/>
      <c r="K132" s="12"/>
      <c r="L132" s="12"/>
      <c r="M132" s="12"/>
      <c r="N132" s="12" t="n">
        <v>36</v>
      </c>
      <c r="P132" s="1"/>
    </row>
    <row r="133" customFormat="false" ht="15" hidden="false" customHeight="false" outlineLevel="0" collapsed="false">
      <c r="A133" s="64" t="s">
        <v>29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 t="n">
        <f aca="false">N134+N135+N136</f>
        <v>68</v>
      </c>
      <c r="P133" s="1"/>
    </row>
    <row r="134" customFormat="false" ht="15" hidden="false" customHeight="false" outlineLevel="0" collapsed="false">
      <c r="A134" s="11" t="s">
        <v>30</v>
      </c>
      <c r="B134" s="12"/>
      <c r="C134" s="12"/>
      <c r="D134" s="12" t="n">
        <v>5</v>
      </c>
      <c r="E134" s="12"/>
      <c r="F134" s="12"/>
      <c r="G134" s="12"/>
      <c r="H134" s="12" t="n">
        <v>4</v>
      </c>
      <c r="I134" s="12"/>
      <c r="J134" s="12"/>
      <c r="K134" s="12"/>
      <c r="L134" s="12"/>
      <c r="M134" s="12"/>
      <c r="N134" s="12" t="n">
        <f aca="false">H134+D134</f>
        <v>9</v>
      </c>
      <c r="P134" s="1"/>
    </row>
    <row r="135" customFormat="false" ht="15" hidden="false" customHeight="false" outlineLevel="0" collapsed="false">
      <c r="A135" s="11" t="s">
        <v>31</v>
      </c>
      <c r="B135" s="12"/>
      <c r="C135" s="12" t="n">
        <v>26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 t="n">
        <v>26</v>
      </c>
      <c r="P135" s="1"/>
    </row>
    <row r="136" customFormat="false" ht="15" hidden="false" customHeight="false" outlineLevel="0" collapsed="false">
      <c r="A136" s="11" t="s">
        <v>32</v>
      </c>
      <c r="B136" s="12"/>
      <c r="C136" s="12"/>
      <c r="D136" s="12"/>
      <c r="E136" s="12" t="n">
        <v>10</v>
      </c>
      <c r="F136" s="12" t="n">
        <v>10</v>
      </c>
      <c r="G136" s="12" t="n">
        <v>10</v>
      </c>
      <c r="H136" s="12" t="n">
        <v>3</v>
      </c>
      <c r="I136" s="12"/>
      <c r="J136" s="12"/>
      <c r="K136" s="12"/>
      <c r="L136" s="12"/>
      <c r="M136" s="12"/>
      <c r="N136" s="12" t="n">
        <f aca="false">H136+G136+F136+E136</f>
        <v>33</v>
      </c>
      <c r="P136" s="1"/>
    </row>
    <row r="137" customFormat="false" ht="15" hidden="false" customHeight="false" outlineLevel="0" collapsed="false">
      <c r="A137" s="64" t="s">
        <v>33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 t="n">
        <f aca="false">N138+N139+N140</f>
        <v>83</v>
      </c>
      <c r="P137" s="1"/>
    </row>
    <row r="138" customFormat="false" ht="15" hidden="false" customHeight="false" outlineLevel="0" collapsed="false">
      <c r="A138" s="11" t="s">
        <v>34</v>
      </c>
      <c r="B138" s="12"/>
      <c r="C138" s="12" t="n">
        <v>44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 t="n">
        <f aca="false">C138</f>
        <v>44</v>
      </c>
      <c r="P138" s="1"/>
    </row>
    <row r="139" customFormat="false" ht="15" hidden="false" customHeight="false" outlineLevel="0" collapsed="false">
      <c r="A139" s="11" t="s">
        <v>35</v>
      </c>
      <c r="B139" s="12" t="n">
        <v>0</v>
      </c>
      <c r="C139" s="12" t="n">
        <v>20</v>
      </c>
      <c r="D139" s="12" t="n">
        <v>0</v>
      </c>
      <c r="E139" s="12" t="n">
        <v>0</v>
      </c>
      <c r="F139" s="12" t="n">
        <v>0</v>
      </c>
      <c r="G139" s="12" t="n">
        <v>0</v>
      </c>
      <c r="H139" s="12" t="n">
        <v>0</v>
      </c>
      <c r="I139" s="12" t="n">
        <v>0</v>
      </c>
      <c r="J139" s="12" t="n">
        <v>0</v>
      </c>
      <c r="K139" s="12" t="n">
        <v>0</v>
      </c>
      <c r="L139" s="12" t="n">
        <v>0</v>
      </c>
      <c r="M139" s="12" t="n">
        <v>0</v>
      </c>
      <c r="N139" s="12" t="n">
        <f aca="false">C139</f>
        <v>20</v>
      </c>
      <c r="P139" s="1"/>
    </row>
    <row r="140" customFormat="false" ht="15" hidden="false" customHeight="false" outlineLevel="0" collapsed="false">
      <c r="A140" s="11" t="s">
        <v>36</v>
      </c>
      <c r="B140" s="12" t="n">
        <v>19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 t="n">
        <v>19</v>
      </c>
      <c r="P140" s="1"/>
    </row>
    <row r="141" customFormat="false" ht="23.85" hidden="false" customHeight="true" outlineLevel="0" collapsed="false">
      <c r="A141" s="64" t="s">
        <v>37</v>
      </c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 t="n">
        <f aca="false">N142+N143</f>
        <v>100</v>
      </c>
      <c r="P141" s="65"/>
      <c r="Q141" s="65"/>
    </row>
    <row r="142" customFormat="false" ht="15" hidden="false" customHeight="false" outlineLevel="0" collapsed="false">
      <c r="A142" s="11" t="s">
        <v>38</v>
      </c>
      <c r="B142" s="12" t="n">
        <v>8</v>
      </c>
      <c r="C142" s="12" t="n">
        <v>10</v>
      </c>
      <c r="D142" s="12" t="n">
        <v>7</v>
      </c>
      <c r="E142" s="12" t="n">
        <v>11</v>
      </c>
      <c r="F142" s="12"/>
      <c r="G142" s="12"/>
      <c r="H142" s="12"/>
      <c r="I142" s="12"/>
      <c r="J142" s="12"/>
      <c r="K142" s="12"/>
      <c r="L142" s="12"/>
      <c r="M142" s="12"/>
      <c r="N142" s="12" t="n">
        <f aca="false">E142+D142+C142+B142</f>
        <v>36</v>
      </c>
      <c r="P142" s="1"/>
    </row>
    <row r="143" customFormat="false" ht="15" hidden="false" customHeight="false" outlineLevel="0" collapsed="false">
      <c r="A143" s="19" t="s">
        <v>39</v>
      </c>
      <c r="B143" s="12"/>
      <c r="C143" s="12" t="n">
        <v>64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 t="n">
        <v>64</v>
      </c>
      <c r="P143" s="1"/>
    </row>
    <row r="144" customFormat="false" ht="15" hidden="false" customHeight="false" outlineLevel="0" collapsed="false">
      <c r="A144" s="64" t="s">
        <v>40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 t="n">
        <f aca="false">N145</f>
        <v>36</v>
      </c>
      <c r="P144" s="1"/>
    </row>
    <row r="145" customFormat="false" ht="15" hidden="false" customHeight="false" outlineLevel="0" collapsed="false">
      <c r="A145" s="19" t="s">
        <v>41</v>
      </c>
      <c r="B145" s="12"/>
      <c r="C145" s="12" t="n">
        <v>36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 t="n">
        <v>36</v>
      </c>
      <c r="P145" s="1"/>
    </row>
    <row r="146" customFormat="false" ht="15" hidden="false" customHeight="false" outlineLevel="0" collapsed="false">
      <c r="A146" s="64" t="s">
        <v>42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 t="n">
        <f aca="false">N147</f>
        <v>22</v>
      </c>
      <c r="P146" s="1"/>
    </row>
    <row r="147" customFormat="false" ht="15" hidden="false" customHeight="false" outlineLevel="0" collapsed="false">
      <c r="A147" s="11" t="s">
        <v>43</v>
      </c>
      <c r="B147" s="12"/>
      <c r="C147" s="12" t="n">
        <v>14</v>
      </c>
      <c r="D147" s="12" t="n">
        <v>3</v>
      </c>
      <c r="E147" s="12" t="n">
        <v>3</v>
      </c>
      <c r="F147" s="12" t="n">
        <v>2</v>
      </c>
      <c r="G147" s="12"/>
      <c r="H147" s="12"/>
      <c r="I147" s="12"/>
      <c r="J147" s="12"/>
      <c r="K147" s="12"/>
      <c r="L147" s="12"/>
      <c r="M147" s="12"/>
      <c r="N147" s="12" t="n">
        <v>22</v>
      </c>
      <c r="P147" s="1"/>
    </row>
    <row r="148" customFormat="false" ht="15" hidden="false" customHeight="false" outlineLevel="0" collapsed="false">
      <c r="A148" s="64" t="s">
        <v>44</v>
      </c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 t="n">
        <v>117</v>
      </c>
      <c r="M148" s="64"/>
      <c r="N148" s="64" t="n">
        <v>117</v>
      </c>
      <c r="P148" s="1"/>
    </row>
    <row r="149" customFormat="false" ht="15" hidden="false" customHeight="false" outlineLevel="0" collapsed="false">
      <c r="A149" s="64" t="s">
        <v>45</v>
      </c>
      <c r="B149" s="64"/>
      <c r="C149" s="64"/>
      <c r="D149" s="64" t="n">
        <v>52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 t="n">
        <f aca="false">D149</f>
        <v>52</v>
      </c>
      <c r="P149" s="1"/>
    </row>
    <row r="150" customFormat="false" ht="15" hidden="false" customHeight="false" outlineLevel="0" collapsed="false">
      <c r="A150" s="64" t="s">
        <v>59</v>
      </c>
      <c r="B150" s="64"/>
      <c r="C150" s="64" t="n">
        <v>30</v>
      </c>
      <c r="D150" s="64" t="n">
        <v>40</v>
      </c>
      <c r="E150" s="64" t="n">
        <v>48</v>
      </c>
      <c r="F150" s="64"/>
      <c r="G150" s="64"/>
      <c r="H150" s="64"/>
      <c r="I150" s="64"/>
      <c r="J150" s="64" t="n">
        <v>17</v>
      </c>
      <c r="K150" s="66"/>
      <c r="L150" s="64"/>
      <c r="M150" s="64"/>
      <c r="N150" s="64" t="n">
        <f aca="false">J150+E150+D150+C150</f>
        <v>135</v>
      </c>
      <c r="P150" s="1"/>
    </row>
    <row r="151" customFormat="false" ht="15" hidden="false" customHeight="false" outlineLevel="0" collapsed="false">
      <c r="A151" s="64" t="s">
        <v>48</v>
      </c>
      <c r="B151" s="64"/>
      <c r="C151" s="64" t="n">
        <v>3</v>
      </c>
      <c r="D151" s="66"/>
      <c r="E151" s="66" t="n">
        <v>8</v>
      </c>
      <c r="F151" s="66"/>
      <c r="G151" s="66"/>
      <c r="H151" s="66"/>
      <c r="I151" s="66"/>
      <c r="J151" s="66" t="n">
        <v>5</v>
      </c>
      <c r="K151" s="66" t="n">
        <v>4</v>
      </c>
      <c r="L151" s="64"/>
      <c r="M151" s="64"/>
      <c r="N151" s="64" t="n">
        <f aca="false">K151+J151+E151+C151</f>
        <v>20</v>
      </c>
      <c r="P151" s="1"/>
    </row>
    <row r="152" customFormat="false" ht="15" hidden="false" customHeight="false" outlineLevel="0" collapsed="false">
      <c r="A152" s="64" t="s">
        <v>47</v>
      </c>
      <c r="B152" s="64"/>
      <c r="C152" s="64"/>
      <c r="D152" s="66"/>
      <c r="E152" s="67" t="n">
        <v>77</v>
      </c>
      <c r="F152" s="67" t="n">
        <v>77</v>
      </c>
      <c r="G152" s="66"/>
      <c r="H152" s="66"/>
      <c r="I152" s="66"/>
      <c r="J152" s="66"/>
      <c r="K152" s="66"/>
      <c r="L152" s="64"/>
      <c r="M152" s="64"/>
      <c r="N152" s="64" t="n">
        <f aca="false">E152+F152</f>
        <v>154</v>
      </c>
      <c r="P152" s="1"/>
    </row>
    <row r="153" customFormat="false" ht="15" hidden="false" customHeight="false" outlineLevel="0" collapsed="false">
      <c r="A153" s="64" t="s">
        <v>64</v>
      </c>
      <c r="B153" s="64"/>
      <c r="C153" s="64"/>
      <c r="D153" s="66"/>
      <c r="E153" s="68" t="n">
        <v>200</v>
      </c>
      <c r="F153" s="68" t="n">
        <v>135</v>
      </c>
      <c r="G153" s="68"/>
      <c r="H153" s="68"/>
      <c r="I153" s="68"/>
      <c r="J153" s="68" t="n">
        <v>24</v>
      </c>
      <c r="K153" s="66"/>
      <c r="L153" s="64"/>
      <c r="M153" s="64"/>
      <c r="N153" s="64" t="n">
        <f aca="false">J153+F153+E153</f>
        <v>359</v>
      </c>
      <c r="P153" s="1"/>
    </row>
    <row r="154" customFormat="false" ht="15" hidden="false" customHeight="false" outlineLevel="0" collapsed="false">
      <c r="A154" s="64" t="s">
        <v>50</v>
      </c>
      <c r="B154" s="64" t="n">
        <v>2</v>
      </c>
      <c r="C154" s="69" t="n">
        <v>50</v>
      </c>
      <c r="D154" s="69" t="n">
        <v>38</v>
      </c>
      <c r="E154" s="69" t="n">
        <v>5</v>
      </c>
      <c r="F154" s="69" t="n">
        <v>5</v>
      </c>
      <c r="G154" s="69" t="n">
        <v>1</v>
      </c>
      <c r="H154" s="69"/>
      <c r="I154" s="69"/>
      <c r="J154" s="69"/>
      <c r="K154" s="69"/>
      <c r="L154" s="64"/>
      <c r="M154" s="64"/>
      <c r="N154" s="64" t="n">
        <f aca="false">G154+F154+E154+D154+C154+B154</f>
        <v>101</v>
      </c>
      <c r="P154" s="1"/>
    </row>
    <row r="155" customFormat="false" ht="15" hidden="false" customHeight="false" outlineLevel="0" collapsed="false">
      <c r="A155" s="64" t="s">
        <v>51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 t="n">
        <f aca="false">SUM(B155:M155)</f>
        <v>0</v>
      </c>
      <c r="P155" s="1"/>
    </row>
    <row r="156" customFormat="false" ht="15" hidden="false" customHeight="false" outlineLevel="0" collapsed="false">
      <c r="A156" s="3" t="s">
        <v>52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70" t="n">
        <f aca="false">N121+N126+N130+N133+N137+N141+N144+N146+N148+N149+N150+N151+N152+N153+N154</f>
        <v>1669</v>
      </c>
    </row>
    <row r="409" customFormat="false" ht="17.25" hidden="false" customHeight="true" outlineLevel="0" collapsed="false"/>
    <row r="1048576" customFormat="false" ht="14.35" hidden="false" customHeight="true" outlineLevel="0" collapsed="false"/>
  </sheetData>
  <mergeCells count="15">
    <mergeCell ref="A1:N1"/>
    <mergeCell ref="A2:N2"/>
    <mergeCell ref="A3:A5"/>
    <mergeCell ref="B3:N3"/>
    <mergeCell ref="A43:N43"/>
    <mergeCell ref="A44:A46"/>
    <mergeCell ref="B44:M44"/>
    <mergeCell ref="A84:N84"/>
    <mergeCell ref="A85:N85"/>
    <mergeCell ref="A86:A88"/>
    <mergeCell ref="B86:N86"/>
    <mergeCell ref="A116:N116"/>
    <mergeCell ref="A117:N117"/>
    <mergeCell ref="A118:A120"/>
    <mergeCell ref="B118:N118"/>
  </mergeCell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2026-02-02T07:23:00Z</dcterms:created>
  <dc:creator/>
  <dc:description/>
  <dc:language>ru-RU</dc:language>
  <cp:lastModifiedBy/>
  <dcterms:modified xsi:type="dcterms:W3CDTF">2026-02-04T10:28:37Z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33B4F5BE9D244612B877CA5F029EB7CD_12</vt:lpwstr>
  </property>
  <property fmtid="{D5CDD505-2E9C-101B-9397-08002B2CF9AE}" pid="3" name="KSOProductBuildVer">
    <vt:lpwstr>1049-12.2.0.23196</vt:lpwstr>
  </property>
</Properties>
</file>